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 defaultThemeVersion="124226"/>
  <bookViews>
    <workbookView xWindow="0" yWindow="0" windowWidth="21840" windowHeight="9390" tabRatio="656"/>
  </bookViews>
  <sheets>
    <sheet name="Template" sheetId="18" r:id="rId1"/>
    <sheet name="SAMPLE" sheetId="2" r:id="rId2"/>
    <sheet name="AMA0809" sheetId="15" state="hidden" r:id="rId3"/>
    <sheet name="AML0809" sheetId="14" state="hidden" r:id="rId4"/>
    <sheet name="AMQ0809" sheetId="13" state="hidden" r:id="rId5"/>
    <sheet name="mid level FY09" sheetId="12" state="hidden" r:id="rId6"/>
    <sheet name="AMB" sheetId="8" state="hidden" r:id="rId7"/>
    <sheet name="AMA" sheetId="10" state="hidden" r:id="rId8"/>
    <sheet name="AML" sheetId="9" state="hidden" r:id="rId9"/>
    <sheet name="AMQ" sheetId="11" state="hidden" r:id="rId10"/>
  </sheets>
  <definedNames>
    <definedName name="_xlnm.Print_Area" localSheetId="1">SAMPLE!$A:$AA</definedName>
    <definedName name="_xlnm.Print_Area" localSheetId="0">Template!$A:$AA</definedName>
  </definedNames>
  <calcPr calcId="145621" concurrentCalc="0"/>
</workbook>
</file>

<file path=xl/calcChain.xml><?xml version="1.0" encoding="utf-8"?>
<calcChain xmlns="http://schemas.openxmlformats.org/spreadsheetml/2006/main">
  <c r="O37" i="2" l="1"/>
  <c r="O30" i="2"/>
  <c r="O21" i="2"/>
  <c r="O18" i="2"/>
  <c r="O15" i="2"/>
  <c r="W40" i="18"/>
  <c r="T40" i="18"/>
  <c r="Z40" i="18"/>
  <c r="W25" i="18"/>
  <c r="W11" i="18"/>
  <c r="W42" i="18"/>
  <c r="Q40" i="18"/>
  <c r="V40" i="18"/>
  <c r="Y40" i="18"/>
  <c r="S40" i="18"/>
  <c r="AA40" i="18"/>
  <c r="S25" i="18"/>
  <c r="S11" i="18"/>
  <c r="S42" i="18"/>
  <c r="R40" i="18"/>
  <c r="Q25" i="18"/>
  <c r="Q11" i="18"/>
  <c r="Q42" i="18"/>
  <c r="C40" i="18"/>
  <c r="C25" i="18"/>
  <c r="C11" i="18"/>
  <c r="C42" i="18"/>
  <c r="Z38" i="18"/>
  <c r="Y38" i="18"/>
  <c r="AA38" i="18"/>
  <c r="X38" i="18"/>
  <c r="V38" i="18"/>
  <c r="U38" i="18"/>
  <c r="R38" i="18"/>
  <c r="O38" i="18"/>
  <c r="I38" i="18"/>
  <c r="E38" i="18"/>
  <c r="F38" i="18"/>
  <c r="A38" i="18"/>
  <c r="Z37" i="18"/>
  <c r="Y37" i="18"/>
  <c r="AA37" i="18"/>
  <c r="X37" i="18"/>
  <c r="V37" i="18"/>
  <c r="U37" i="18"/>
  <c r="R37" i="18"/>
  <c r="I37" i="18"/>
  <c r="E37" i="18"/>
  <c r="F37" i="18"/>
  <c r="Y36" i="18"/>
  <c r="AA36" i="18"/>
  <c r="Z36" i="18"/>
  <c r="X36" i="18"/>
  <c r="V36" i="18"/>
  <c r="U36" i="18"/>
  <c r="R36" i="18"/>
  <c r="I36" i="18"/>
  <c r="E36" i="18"/>
  <c r="F36" i="18"/>
  <c r="K36" i="18"/>
  <c r="M36" i="18"/>
  <c r="Y35" i="18"/>
  <c r="AA35" i="18"/>
  <c r="Z35" i="18"/>
  <c r="X35" i="18"/>
  <c r="V35" i="18"/>
  <c r="U35" i="18"/>
  <c r="R35" i="18"/>
  <c r="O35" i="18"/>
  <c r="O36" i="18"/>
  <c r="I35" i="18"/>
  <c r="E35" i="18"/>
  <c r="F35" i="18"/>
  <c r="A35" i="18"/>
  <c r="A36" i="18"/>
  <c r="Y34" i="18"/>
  <c r="AA34" i="18"/>
  <c r="Z34" i="18"/>
  <c r="X34" i="18"/>
  <c r="V34" i="18"/>
  <c r="U34" i="18"/>
  <c r="R34" i="18"/>
  <c r="I34" i="18"/>
  <c r="E34" i="18"/>
  <c r="F34" i="18"/>
  <c r="K34" i="18"/>
  <c r="M34" i="18"/>
  <c r="Y33" i="18"/>
  <c r="AA33" i="18"/>
  <c r="Z33" i="18"/>
  <c r="X33" i="18"/>
  <c r="V33" i="18"/>
  <c r="U33" i="18"/>
  <c r="R33" i="18"/>
  <c r="O33" i="18"/>
  <c r="I33" i="18"/>
  <c r="E33" i="18"/>
  <c r="F33" i="18"/>
  <c r="K33" i="18"/>
  <c r="M33" i="18"/>
  <c r="A33" i="18"/>
  <c r="Z32" i="18"/>
  <c r="Y32" i="18"/>
  <c r="AA32" i="18"/>
  <c r="X32" i="18"/>
  <c r="V32" i="18"/>
  <c r="U32" i="18"/>
  <c r="R32" i="18"/>
  <c r="I32" i="18"/>
  <c r="E32" i="18"/>
  <c r="F32" i="18"/>
  <c r="Y31" i="18"/>
  <c r="AA31" i="18"/>
  <c r="Z31" i="18"/>
  <c r="X31" i="18"/>
  <c r="V31" i="18"/>
  <c r="U31" i="18"/>
  <c r="R31" i="18"/>
  <c r="I31" i="18"/>
  <c r="E31" i="18"/>
  <c r="F31" i="18"/>
  <c r="K31" i="18"/>
  <c r="M31" i="18"/>
  <c r="Z30" i="18"/>
  <c r="Y30" i="18"/>
  <c r="AA30" i="18"/>
  <c r="X30" i="18"/>
  <c r="V30" i="18"/>
  <c r="U30" i="18"/>
  <c r="R30" i="18"/>
  <c r="I30" i="18"/>
  <c r="E30" i="18"/>
  <c r="F30" i="18"/>
  <c r="Y29" i="18"/>
  <c r="AA29" i="18"/>
  <c r="Z29" i="18"/>
  <c r="X29" i="18"/>
  <c r="V29" i="18"/>
  <c r="U29" i="18"/>
  <c r="R29" i="18"/>
  <c r="O29" i="18"/>
  <c r="I29" i="18"/>
  <c r="E29" i="18"/>
  <c r="A29" i="18"/>
  <c r="V25" i="18"/>
  <c r="T25" i="18"/>
  <c r="Z25" i="18"/>
  <c r="R25" i="18"/>
  <c r="Y23" i="18"/>
  <c r="AA23" i="18"/>
  <c r="Z23" i="18"/>
  <c r="X23" i="18"/>
  <c r="V23" i="18"/>
  <c r="U23" i="18"/>
  <c r="R23" i="18"/>
  <c r="I23" i="18"/>
  <c r="E23" i="18"/>
  <c r="F23" i="18"/>
  <c r="K23" i="18"/>
  <c r="M23" i="18"/>
  <c r="Y22" i="18"/>
  <c r="AA22" i="18"/>
  <c r="Z22" i="18"/>
  <c r="X22" i="18"/>
  <c r="V22" i="18"/>
  <c r="U22" i="18"/>
  <c r="R22" i="18"/>
  <c r="O22" i="18"/>
  <c r="O23" i="18"/>
  <c r="I22" i="18"/>
  <c r="E22" i="18"/>
  <c r="F22" i="18"/>
  <c r="K22" i="18"/>
  <c r="M22" i="18"/>
  <c r="A22" i="18"/>
  <c r="A23" i="18"/>
  <c r="Y21" i="18"/>
  <c r="AA21" i="18"/>
  <c r="Z21" i="18"/>
  <c r="X21" i="18"/>
  <c r="V21" i="18"/>
  <c r="U21" i="18"/>
  <c r="R21" i="18"/>
  <c r="I21" i="18"/>
  <c r="E21" i="18"/>
  <c r="F21" i="18"/>
  <c r="Z20" i="18"/>
  <c r="Y20" i="18"/>
  <c r="AA20" i="18"/>
  <c r="X20" i="18"/>
  <c r="V20" i="18"/>
  <c r="U20" i="18"/>
  <c r="R20" i="18"/>
  <c r="I20" i="18"/>
  <c r="E20" i="18"/>
  <c r="F20" i="18"/>
  <c r="L20" i="18"/>
  <c r="J20" i="18"/>
  <c r="Z19" i="18"/>
  <c r="Y19" i="18"/>
  <c r="AA19" i="18"/>
  <c r="X19" i="18"/>
  <c r="V19" i="18"/>
  <c r="U19" i="18"/>
  <c r="R19" i="18"/>
  <c r="O19" i="18"/>
  <c r="O34" i="18"/>
  <c r="I19" i="18"/>
  <c r="E19" i="18"/>
  <c r="F19" i="18"/>
  <c r="J19" i="18"/>
  <c r="A19" i="18"/>
  <c r="A34" i="18"/>
  <c r="Z18" i="18"/>
  <c r="Y18" i="18"/>
  <c r="AA18" i="18"/>
  <c r="X18" i="18"/>
  <c r="V18" i="18"/>
  <c r="U18" i="18"/>
  <c r="R18" i="18"/>
  <c r="I18" i="18"/>
  <c r="E18" i="18"/>
  <c r="F18" i="18"/>
  <c r="Y17" i="18"/>
  <c r="AA17" i="18"/>
  <c r="Z17" i="18"/>
  <c r="X17" i="18"/>
  <c r="V17" i="18"/>
  <c r="U17" i="18"/>
  <c r="R17" i="18"/>
  <c r="I17" i="18"/>
  <c r="E17" i="18"/>
  <c r="F17" i="18"/>
  <c r="K17" i="18"/>
  <c r="M17" i="18"/>
  <c r="Y16" i="18"/>
  <c r="AA16" i="18"/>
  <c r="Z16" i="18"/>
  <c r="X16" i="18"/>
  <c r="V16" i="18"/>
  <c r="U16" i="18"/>
  <c r="R16" i="18"/>
  <c r="O16" i="18"/>
  <c r="O31" i="18"/>
  <c r="I16" i="18"/>
  <c r="E16" i="18"/>
  <c r="F16" i="18"/>
  <c r="K16" i="18"/>
  <c r="M16" i="18"/>
  <c r="A16" i="18"/>
  <c r="A31" i="18"/>
  <c r="Y15" i="18"/>
  <c r="AA15" i="18"/>
  <c r="Z15" i="18"/>
  <c r="X15" i="18"/>
  <c r="V15" i="18"/>
  <c r="U15" i="18"/>
  <c r="R15" i="18"/>
  <c r="I15" i="18"/>
  <c r="E15" i="18"/>
  <c r="V11" i="18"/>
  <c r="T11" i="18"/>
  <c r="Z11" i="18"/>
  <c r="R11" i="18"/>
  <c r="E8" i="18"/>
  <c r="E9" i="18"/>
  <c r="E11" i="18"/>
  <c r="D11" i="18"/>
  <c r="Y9" i="18"/>
  <c r="AA9" i="18"/>
  <c r="Z9" i="18"/>
  <c r="X9" i="18"/>
  <c r="V9" i="18"/>
  <c r="U9" i="18"/>
  <c r="R9" i="18"/>
  <c r="O9" i="18"/>
  <c r="I9" i="18"/>
  <c r="F9" i="18"/>
  <c r="L9" i="18"/>
  <c r="A9" i="18"/>
  <c r="Y8" i="18"/>
  <c r="AA8" i="18"/>
  <c r="Z8" i="18"/>
  <c r="X8" i="18"/>
  <c r="V8" i="18"/>
  <c r="U8" i="18"/>
  <c r="R8" i="18"/>
  <c r="O8" i="18"/>
  <c r="I8" i="18"/>
  <c r="I11" i="18"/>
  <c r="H11" i="18"/>
  <c r="F8" i="18"/>
  <c r="K8" i="18"/>
  <c r="M8" i="18"/>
  <c r="A8" i="18"/>
  <c r="R38" i="2"/>
  <c r="U38" i="2"/>
  <c r="V38" i="2"/>
  <c r="X38" i="2"/>
  <c r="Y38" i="2"/>
  <c r="Z38" i="2"/>
  <c r="AA38" i="2"/>
  <c r="Y37" i="2"/>
  <c r="AA37" i="2"/>
  <c r="Z37" i="2"/>
  <c r="X37" i="2"/>
  <c r="V37" i="2"/>
  <c r="U37" i="2"/>
  <c r="R37" i="2"/>
  <c r="Y36" i="2"/>
  <c r="AA36" i="2"/>
  <c r="Z36" i="2"/>
  <c r="X36" i="2"/>
  <c r="V36" i="2"/>
  <c r="U36" i="2"/>
  <c r="R36" i="2"/>
  <c r="Y35" i="2"/>
  <c r="AA35" i="2"/>
  <c r="Z35" i="2"/>
  <c r="X35" i="2"/>
  <c r="V35" i="2"/>
  <c r="U35" i="2"/>
  <c r="R35" i="2"/>
  <c r="Z34" i="2"/>
  <c r="Y34" i="2"/>
  <c r="AA34" i="2"/>
  <c r="X34" i="2"/>
  <c r="V34" i="2"/>
  <c r="U34" i="2"/>
  <c r="R34" i="2"/>
  <c r="Z33" i="2"/>
  <c r="Y33" i="2"/>
  <c r="AA33" i="2"/>
  <c r="X33" i="2"/>
  <c r="V33" i="2"/>
  <c r="U33" i="2"/>
  <c r="R33" i="2"/>
  <c r="Z32" i="2"/>
  <c r="Y32" i="2"/>
  <c r="AA32" i="2"/>
  <c r="X32" i="2"/>
  <c r="V32" i="2"/>
  <c r="U32" i="2"/>
  <c r="R32" i="2"/>
  <c r="Z31" i="2"/>
  <c r="Y31" i="2"/>
  <c r="AA31" i="2"/>
  <c r="X31" i="2"/>
  <c r="V31" i="2"/>
  <c r="U31" i="2"/>
  <c r="R31" i="2"/>
  <c r="Z30" i="2"/>
  <c r="Y30" i="2"/>
  <c r="AA30" i="2"/>
  <c r="X30" i="2"/>
  <c r="V30" i="2"/>
  <c r="U30" i="2"/>
  <c r="R30" i="2"/>
  <c r="Y29" i="2"/>
  <c r="AA29" i="2"/>
  <c r="Z29" i="2"/>
  <c r="X29" i="2"/>
  <c r="V29" i="2"/>
  <c r="U29" i="2"/>
  <c r="R29" i="2"/>
  <c r="R17" i="2"/>
  <c r="U17" i="2"/>
  <c r="V17" i="2"/>
  <c r="X17" i="2"/>
  <c r="Y17" i="2"/>
  <c r="Z17" i="2"/>
  <c r="AA17" i="2"/>
  <c r="R18" i="2"/>
  <c r="U18" i="2"/>
  <c r="V18" i="2"/>
  <c r="X18" i="2"/>
  <c r="Y18" i="2"/>
  <c r="Z18" i="2"/>
  <c r="AA18" i="2"/>
  <c r="R19" i="2"/>
  <c r="U19" i="2"/>
  <c r="V19" i="2"/>
  <c r="X19" i="2"/>
  <c r="Y19" i="2"/>
  <c r="Z19" i="2"/>
  <c r="AA19" i="2"/>
  <c r="R20" i="2"/>
  <c r="U20" i="2"/>
  <c r="V20" i="2"/>
  <c r="X20" i="2"/>
  <c r="Y20" i="2"/>
  <c r="Z20" i="2"/>
  <c r="AA20" i="2"/>
  <c r="R21" i="2"/>
  <c r="U21" i="2"/>
  <c r="V21" i="2"/>
  <c r="X21" i="2"/>
  <c r="Y21" i="2"/>
  <c r="AA21" i="2"/>
  <c r="Z21" i="2"/>
  <c r="R22" i="2"/>
  <c r="U22" i="2"/>
  <c r="V22" i="2"/>
  <c r="X22" i="2"/>
  <c r="Y22" i="2"/>
  <c r="AA22" i="2"/>
  <c r="Z22" i="2"/>
  <c r="R23" i="2"/>
  <c r="U23" i="2"/>
  <c r="V23" i="2"/>
  <c r="X23" i="2"/>
  <c r="Y23" i="2"/>
  <c r="AA23" i="2"/>
  <c r="Z23" i="2"/>
  <c r="Z16" i="2"/>
  <c r="Y16" i="2"/>
  <c r="AA16" i="2"/>
  <c r="X16" i="2"/>
  <c r="V16" i="2"/>
  <c r="U16" i="2"/>
  <c r="R16" i="2"/>
  <c r="Y15" i="2"/>
  <c r="AA15" i="2"/>
  <c r="Z15" i="2"/>
  <c r="X15" i="2"/>
  <c r="V15" i="2"/>
  <c r="U15" i="2"/>
  <c r="R15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F40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F25" i="2"/>
  <c r="E8" i="2"/>
  <c r="F8" i="2"/>
  <c r="E9" i="2"/>
  <c r="F9" i="2"/>
  <c r="F11" i="2"/>
  <c r="F42" i="2"/>
  <c r="E40" i="2"/>
  <c r="E25" i="2"/>
  <c r="E11" i="2"/>
  <c r="E42" i="2"/>
  <c r="G42" i="2"/>
  <c r="I29" i="2"/>
  <c r="I30" i="2"/>
  <c r="I31" i="2"/>
  <c r="I32" i="2"/>
  <c r="I33" i="2"/>
  <c r="I34" i="2"/>
  <c r="I35" i="2"/>
  <c r="I36" i="2"/>
  <c r="I37" i="2"/>
  <c r="I38" i="2"/>
  <c r="I40" i="2"/>
  <c r="I15" i="2"/>
  <c r="I16" i="2"/>
  <c r="I17" i="2"/>
  <c r="I18" i="2"/>
  <c r="I19" i="2"/>
  <c r="I20" i="2"/>
  <c r="I21" i="2"/>
  <c r="I22" i="2"/>
  <c r="I23" i="2"/>
  <c r="I25" i="2"/>
  <c r="I8" i="2"/>
  <c r="I9" i="2"/>
  <c r="I11" i="2"/>
  <c r="I42" i="2"/>
  <c r="C40" i="2"/>
  <c r="C25" i="2"/>
  <c r="C11" i="2"/>
  <c r="C42" i="2"/>
  <c r="H42" i="2"/>
  <c r="K42" i="2"/>
  <c r="M42" i="2"/>
  <c r="L42" i="2"/>
  <c r="J42" i="2"/>
  <c r="J40" i="2"/>
  <c r="L40" i="2"/>
  <c r="H40" i="2"/>
  <c r="G40" i="2"/>
  <c r="D40" i="2"/>
  <c r="J25" i="2"/>
  <c r="L25" i="2"/>
  <c r="H25" i="2"/>
  <c r="K25" i="2"/>
  <c r="M25" i="2"/>
  <c r="D25" i="2"/>
  <c r="W40" i="2"/>
  <c r="T40" i="2"/>
  <c r="Z40" i="2"/>
  <c r="S40" i="2"/>
  <c r="Q40" i="2"/>
  <c r="R40" i="2"/>
  <c r="Q25" i="2"/>
  <c r="L11" i="2"/>
  <c r="H11" i="2"/>
  <c r="J11" i="2"/>
  <c r="D11" i="2"/>
  <c r="Y9" i="2"/>
  <c r="W11" i="2"/>
  <c r="V9" i="2"/>
  <c r="T11" i="2"/>
  <c r="S11" i="2"/>
  <c r="Q11" i="2"/>
  <c r="R9" i="2"/>
  <c r="U9" i="2"/>
  <c r="X9" i="2"/>
  <c r="AA9" i="2"/>
  <c r="Z9" i="2"/>
  <c r="V8" i="2"/>
  <c r="U8" i="2"/>
  <c r="R8" i="2"/>
  <c r="O38" i="2"/>
  <c r="O35" i="2"/>
  <c r="O36" i="2"/>
  <c r="O33" i="2"/>
  <c r="O29" i="2"/>
  <c r="O22" i="2"/>
  <c r="O23" i="2"/>
  <c r="O19" i="2"/>
  <c r="O34" i="2"/>
  <c r="O16" i="2"/>
  <c r="O17" i="2"/>
  <c r="O32" i="2"/>
  <c r="O8" i="2"/>
  <c r="J30" i="2"/>
  <c r="J32" i="2"/>
  <c r="A19" i="2"/>
  <c r="A34" i="2"/>
  <c r="A16" i="2"/>
  <c r="A9" i="2"/>
  <c r="A8" i="2"/>
  <c r="J9" i="2"/>
  <c r="A33" i="2"/>
  <c r="A29" i="2"/>
  <c r="A35" i="2"/>
  <c r="A36" i="2"/>
  <c r="A38" i="2"/>
  <c r="A22" i="2"/>
  <c r="A23" i="2"/>
  <c r="J20" i="2"/>
  <c r="J17" i="2"/>
  <c r="J18" i="2"/>
  <c r="J19" i="2"/>
  <c r="J21" i="2"/>
  <c r="J22" i="2"/>
  <c r="AO91" i="13"/>
  <c r="G12" i="13"/>
  <c r="AN91" i="13"/>
  <c r="F12" i="13"/>
  <c r="AM91" i="13"/>
  <c r="D12" i="13"/>
  <c r="H12" i="13"/>
  <c r="N83" i="13"/>
  <c r="S83" i="13"/>
  <c r="X83" i="13"/>
  <c r="F11" i="13"/>
  <c r="D11" i="13"/>
  <c r="H11" i="13"/>
  <c r="G11" i="13"/>
  <c r="AJ91" i="13"/>
  <c r="AI91" i="13"/>
  <c r="H39" i="14"/>
  <c r="G39" i="14"/>
  <c r="F39" i="14"/>
  <c r="H28" i="14"/>
  <c r="G28" i="14"/>
  <c r="F28" i="14"/>
  <c r="E10" i="14"/>
  <c r="C10" i="14"/>
  <c r="H10" i="14"/>
  <c r="E17" i="14"/>
  <c r="D10" i="14"/>
  <c r="D17" i="14"/>
  <c r="F11" i="15"/>
  <c r="D11" i="15"/>
  <c r="I11" i="15"/>
  <c r="F19" i="15"/>
  <c r="F21" i="15"/>
  <c r="E11" i="15"/>
  <c r="G11" i="15"/>
  <c r="E19" i="15"/>
  <c r="C17" i="14"/>
  <c r="F17" i="14"/>
  <c r="O91" i="13"/>
  <c r="F5" i="13"/>
  <c r="T91" i="13"/>
  <c r="F6" i="13"/>
  <c r="Y91" i="13"/>
  <c r="F7" i="13"/>
  <c r="AD91" i="13"/>
  <c r="F8" i="13"/>
  <c r="P91" i="13"/>
  <c r="G5" i="13"/>
  <c r="I5" i="13"/>
  <c r="U91" i="13"/>
  <c r="G6" i="13"/>
  <c r="I6" i="13"/>
  <c r="Z91" i="13"/>
  <c r="G7" i="13"/>
  <c r="AE91" i="13"/>
  <c r="G8" i="13"/>
  <c r="F80" i="13"/>
  <c r="H80" i="13"/>
  <c r="N18" i="13"/>
  <c r="N19" i="13"/>
  <c r="N21" i="13"/>
  <c r="N24" i="13"/>
  <c r="N25" i="13"/>
  <c r="N28" i="13"/>
  <c r="N29" i="13"/>
  <c r="N30" i="13"/>
  <c r="N31" i="13"/>
  <c r="N32" i="13"/>
  <c r="N33" i="13"/>
  <c r="N35" i="13"/>
  <c r="N36" i="13"/>
  <c r="N37" i="13"/>
  <c r="N39" i="13"/>
  <c r="N41" i="13"/>
  <c r="N43" i="13"/>
  <c r="N44" i="13"/>
  <c r="N46" i="13"/>
  <c r="N47" i="13"/>
  <c r="N48" i="13"/>
  <c r="N49" i="13"/>
  <c r="N53" i="13"/>
  <c r="N54" i="13"/>
  <c r="N55" i="13"/>
  <c r="N57" i="13"/>
  <c r="N58" i="13"/>
  <c r="N59" i="13"/>
  <c r="N60" i="13"/>
  <c r="N62" i="13"/>
  <c r="N65" i="13"/>
  <c r="N66" i="13"/>
  <c r="N67" i="13"/>
  <c r="N68" i="13"/>
  <c r="N70" i="13"/>
  <c r="N71" i="13"/>
  <c r="N72" i="13"/>
  <c r="N73" i="13"/>
  <c r="N74" i="13"/>
  <c r="N76" i="13"/>
  <c r="N77" i="13"/>
  <c r="N79" i="13"/>
  <c r="N80" i="13"/>
  <c r="S17" i="13"/>
  <c r="S20" i="13"/>
  <c r="S22" i="13"/>
  <c r="S23" i="13"/>
  <c r="S26" i="13"/>
  <c r="S27" i="13"/>
  <c r="S34" i="13"/>
  <c r="S38" i="13"/>
  <c r="S40" i="13"/>
  <c r="S42" i="13"/>
  <c r="S45" i="13"/>
  <c r="S50" i="13"/>
  <c r="S51" i="13"/>
  <c r="S52" i="13"/>
  <c r="S56" i="13"/>
  <c r="S61" i="13"/>
  <c r="S63" i="13"/>
  <c r="S64" i="13"/>
  <c r="S69" i="13"/>
  <c r="S75" i="13"/>
  <c r="S78" i="13"/>
  <c r="S91" i="13"/>
  <c r="D6" i="13"/>
  <c r="J6" i="13"/>
  <c r="X17" i="13"/>
  <c r="X20" i="13"/>
  <c r="X22" i="13"/>
  <c r="X23" i="13"/>
  <c r="X26" i="13"/>
  <c r="X27" i="13"/>
  <c r="X34" i="13"/>
  <c r="X38" i="13"/>
  <c r="X40" i="13"/>
  <c r="X42" i="13"/>
  <c r="X45" i="13"/>
  <c r="X50" i="13"/>
  <c r="X51" i="13"/>
  <c r="X52" i="13"/>
  <c r="X56" i="13"/>
  <c r="X61" i="13"/>
  <c r="X63" i="13"/>
  <c r="X64" i="13"/>
  <c r="X69" i="13"/>
  <c r="X75" i="13"/>
  <c r="X78" i="13"/>
  <c r="AC17" i="13"/>
  <c r="AC20" i="13"/>
  <c r="AC22" i="13"/>
  <c r="AC23" i="13"/>
  <c r="AC26" i="13"/>
  <c r="AC27" i="13"/>
  <c r="AC34" i="13"/>
  <c r="AC38" i="13"/>
  <c r="AC40" i="13"/>
  <c r="AC42" i="13"/>
  <c r="AC45" i="13"/>
  <c r="AC50" i="13"/>
  <c r="AC51" i="13"/>
  <c r="AC52" i="13"/>
  <c r="AC56" i="13"/>
  <c r="AC61" i="13"/>
  <c r="AC63" i="13"/>
  <c r="AC64" i="13"/>
  <c r="AC69" i="13"/>
  <c r="AC75" i="13"/>
  <c r="AC78" i="13"/>
  <c r="AC91" i="13"/>
  <c r="D8" i="13"/>
  <c r="G80" i="13"/>
  <c r="J80" i="13"/>
  <c r="I80" i="13"/>
  <c r="F79" i="13"/>
  <c r="G79" i="13"/>
  <c r="J79" i="13"/>
  <c r="F78" i="13"/>
  <c r="G78" i="13"/>
  <c r="J78" i="13"/>
  <c r="F77" i="13"/>
  <c r="G77" i="13"/>
  <c r="I77" i="13"/>
  <c r="J77" i="13"/>
  <c r="F76" i="13"/>
  <c r="G76" i="13"/>
  <c r="I76" i="13"/>
  <c r="H76" i="13"/>
  <c r="F75" i="13"/>
  <c r="H75" i="13"/>
  <c r="G75" i="13"/>
  <c r="F74" i="13"/>
  <c r="G74" i="13"/>
  <c r="I74" i="13"/>
  <c r="H74" i="13"/>
  <c r="F73" i="13"/>
  <c r="H73" i="13"/>
  <c r="G73" i="13"/>
  <c r="F72" i="13"/>
  <c r="H72" i="13"/>
  <c r="G72" i="13"/>
  <c r="I72" i="13"/>
  <c r="F71" i="13"/>
  <c r="G71" i="13"/>
  <c r="I71" i="13"/>
  <c r="H71" i="13"/>
  <c r="J71" i="13"/>
  <c r="F70" i="13"/>
  <c r="G70" i="13"/>
  <c r="I70" i="13"/>
  <c r="F69" i="13"/>
  <c r="H69" i="13"/>
  <c r="G69" i="13"/>
  <c r="J69" i="13"/>
  <c r="I69" i="13"/>
  <c r="F68" i="13"/>
  <c r="H68" i="13"/>
  <c r="G68" i="13"/>
  <c r="J68" i="13"/>
  <c r="F67" i="13"/>
  <c r="H67" i="13"/>
  <c r="G67" i="13"/>
  <c r="J67" i="13"/>
  <c r="F66" i="13"/>
  <c r="G66" i="13"/>
  <c r="J66" i="13"/>
  <c r="F65" i="13"/>
  <c r="H65" i="13"/>
  <c r="G65" i="13"/>
  <c r="J65" i="13"/>
  <c r="F64" i="13"/>
  <c r="G64" i="13"/>
  <c r="I64" i="13"/>
  <c r="H64" i="13"/>
  <c r="J64" i="13"/>
  <c r="F63" i="13"/>
  <c r="G63" i="13"/>
  <c r="I63" i="13"/>
  <c r="J63" i="13"/>
  <c r="F62" i="13"/>
  <c r="G62" i="13"/>
  <c r="I62" i="13"/>
  <c r="H62" i="13"/>
  <c r="J62" i="13"/>
  <c r="F61" i="13"/>
  <c r="H61" i="13"/>
  <c r="G61" i="13"/>
  <c r="F60" i="13"/>
  <c r="G60" i="13"/>
  <c r="I60" i="13"/>
  <c r="J60" i="13"/>
  <c r="F59" i="13"/>
  <c r="H59" i="13"/>
  <c r="G59" i="13"/>
  <c r="F58" i="13"/>
  <c r="H58" i="13"/>
  <c r="G58" i="13"/>
  <c r="J58" i="13"/>
  <c r="F57" i="13"/>
  <c r="G57" i="13"/>
  <c r="F56" i="13"/>
  <c r="H56" i="13"/>
  <c r="G56" i="13"/>
  <c r="F55" i="13"/>
  <c r="G55" i="13"/>
  <c r="I55" i="13"/>
  <c r="F54" i="13"/>
  <c r="H54" i="13"/>
  <c r="G54" i="13"/>
  <c r="I54" i="13"/>
  <c r="J54" i="13"/>
  <c r="F53" i="13"/>
  <c r="H53" i="13"/>
  <c r="G53" i="13"/>
  <c r="J53" i="13"/>
  <c r="F52" i="13"/>
  <c r="H52" i="13"/>
  <c r="G52" i="13"/>
  <c r="I52" i="13"/>
  <c r="J52" i="13"/>
  <c r="F51" i="13"/>
  <c r="H51" i="13"/>
  <c r="G51" i="13"/>
  <c r="F50" i="13"/>
  <c r="H50" i="13"/>
  <c r="G50" i="13"/>
  <c r="F49" i="13"/>
  <c r="H49" i="13"/>
  <c r="G49" i="13"/>
  <c r="F48" i="13"/>
  <c r="G48" i="13"/>
  <c r="I48" i="13"/>
  <c r="F47" i="13"/>
  <c r="H47" i="13"/>
  <c r="G47" i="13"/>
  <c r="F46" i="13"/>
  <c r="H46" i="13"/>
  <c r="G46" i="13"/>
  <c r="I46" i="13"/>
  <c r="F45" i="13"/>
  <c r="H45" i="13"/>
  <c r="G45" i="13"/>
  <c r="F44" i="13"/>
  <c r="G44" i="13"/>
  <c r="J44" i="13"/>
  <c r="F43" i="13"/>
  <c r="G43" i="13"/>
  <c r="J43" i="13"/>
  <c r="F42" i="13"/>
  <c r="G42" i="13"/>
  <c r="J42" i="13"/>
  <c r="F41" i="13"/>
  <c r="H41" i="13"/>
  <c r="G41" i="13"/>
  <c r="J41" i="13"/>
  <c r="F40" i="13"/>
  <c r="G40" i="13"/>
  <c r="J40" i="13"/>
  <c r="F39" i="13"/>
  <c r="H39" i="13"/>
  <c r="G39" i="13"/>
  <c r="J39" i="13"/>
  <c r="F38" i="13"/>
  <c r="G38" i="13"/>
  <c r="I38" i="13"/>
  <c r="H38" i="13"/>
  <c r="J38" i="13"/>
  <c r="F37" i="13"/>
  <c r="G37" i="13"/>
  <c r="F36" i="13"/>
  <c r="G36" i="13"/>
  <c r="I36" i="13"/>
  <c r="H36" i="13"/>
  <c r="J36" i="13"/>
  <c r="F35" i="13"/>
  <c r="G35" i="13"/>
  <c r="F34" i="13"/>
  <c r="G34" i="13"/>
  <c r="F33" i="13"/>
  <c r="H33" i="13"/>
  <c r="G33" i="13"/>
  <c r="F32" i="13"/>
  <c r="H32" i="13"/>
  <c r="G32" i="13"/>
  <c r="F31" i="13"/>
  <c r="H31" i="13"/>
  <c r="G31" i="13"/>
  <c r="F30" i="13"/>
  <c r="G30" i="13"/>
  <c r="I30" i="13"/>
  <c r="H30" i="13"/>
  <c r="J30" i="13"/>
  <c r="F29" i="13"/>
  <c r="G29" i="13"/>
  <c r="I29" i="13"/>
  <c r="F28" i="13"/>
  <c r="H28" i="13"/>
  <c r="G28" i="13"/>
  <c r="F27" i="13"/>
  <c r="H27" i="13"/>
  <c r="G27" i="13"/>
  <c r="I27" i="13"/>
  <c r="F26" i="13"/>
  <c r="H26" i="13"/>
  <c r="G26" i="13"/>
  <c r="J26" i="13"/>
  <c r="F25" i="13"/>
  <c r="G25" i="13"/>
  <c r="F24" i="13"/>
  <c r="H24" i="13"/>
  <c r="G24" i="13"/>
  <c r="F23" i="13"/>
  <c r="G23" i="13"/>
  <c r="I23" i="13"/>
  <c r="H23" i="13"/>
  <c r="J23" i="13"/>
  <c r="F22" i="13"/>
  <c r="G22" i="13"/>
  <c r="I22" i="13"/>
  <c r="H22" i="13"/>
  <c r="F21" i="13"/>
  <c r="H21" i="13"/>
  <c r="G21" i="13"/>
  <c r="F20" i="13"/>
  <c r="H20" i="13"/>
  <c r="G20" i="13"/>
  <c r="F19" i="13"/>
  <c r="H19" i="13"/>
  <c r="G19" i="13"/>
  <c r="F18" i="13"/>
  <c r="H18" i="13"/>
  <c r="G18" i="13"/>
  <c r="J18" i="13"/>
  <c r="F17" i="13"/>
  <c r="G17" i="13"/>
  <c r="I17" i="13"/>
  <c r="H17" i="13"/>
  <c r="J17" i="13"/>
  <c r="D89" i="13"/>
  <c r="C89" i="13"/>
  <c r="C91" i="13"/>
  <c r="AL83" i="13"/>
  <c r="AG83" i="13"/>
  <c r="R83" i="13"/>
  <c r="W83" i="13"/>
  <c r="AB83" i="13"/>
  <c r="M83" i="13"/>
  <c r="AG82" i="13"/>
  <c r="N82" i="13"/>
  <c r="N81" i="13"/>
  <c r="M18" i="13"/>
  <c r="E18" i="13"/>
  <c r="M79" i="13"/>
  <c r="E79" i="13"/>
  <c r="M80" i="13"/>
  <c r="E80" i="13"/>
  <c r="M53" i="13"/>
  <c r="E53" i="13"/>
  <c r="M74" i="13"/>
  <c r="E74" i="13"/>
  <c r="M19" i="13"/>
  <c r="E19" i="13"/>
  <c r="M71" i="13"/>
  <c r="E71" i="13"/>
  <c r="M70" i="13"/>
  <c r="E70" i="13"/>
  <c r="R17" i="13"/>
  <c r="W17" i="13"/>
  <c r="AB17" i="13"/>
  <c r="E17" i="13"/>
  <c r="M65" i="13"/>
  <c r="E65" i="13"/>
  <c r="R64" i="13"/>
  <c r="W64" i="13"/>
  <c r="AB64" i="13"/>
  <c r="E64" i="13"/>
  <c r="M68" i="13"/>
  <c r="E68" i="13"/>
  <c r="M62" i="13"/>
  <c r="E62" i="13"/>
  <c r="M76" i="13"/>
  <c r="E76" i="13"/>
  <c r="R61" i="13"/>
  <c r="W61" i="13"/>
  <c r="AB61" i="13"/>
  <c r="E61" i="13"/>
  <c r="M72" i="13"/>
  <c r="E72" i="13"/>
  <c r="R63" i="13"/>
  <c r="W63" i="13"/>
  <c r="AB63" i="13"/>
  <c r="E63" i="13"/>
  <c r="M59" i="13"/>
  <c r="E59" i="13"/>
  <c r="R75" i="13"/>
  <c r="W75" i="13"/>
  <c r="AB75" i="13"/>
  <c r="E75" i="13"/>
  <c r="M58" i="13"/>
  <c r="E58" i="13"/>
  <c r="M57" i="13"/>
  <c r="E57" i="13"/>
  <c r="R56" i="13"/>
  <c r="W56" i="13"/>
  <c r="AB56" i="13"/>
  <c r="E56" i="13"/>
  <c r="M54" i="13"/>
  <c r="E54" i="13"/>
  <c r="M39" i="13"/>
  <c r="E39" i="13"/>
  <c r="M77" i="13"/>
  <c r="E77" i="13"/>
  <c r="R51" i="13"/>
  <c r="W51" i="13"/>
  <c r="AB51" i="13"/>
  <c r="E51" i="13"/>
  <c r="M47" i="13"/>
  <c r="E47" i="13"/>
  <c r="R50" i="13"/>
  <c r="W50" i="13"/>
  <c r="AB50" i="13"/>
  <c r="E50" i="13"/>
  <c r="M48" i="13"/>
  <c r="E48" i="13"/>
  <c r="R42" i="13"/>
  <c r="W42" i="13"/>
  <c r="AB42" i="13"/>
  <c r="E42" i="13"/>
  <c r="M43" i="13"/>
  <c r="E43" i="13"/>
  <c r="R45" i="13"/>
  <c r="W45" i="13"/>
  <c r="AB45" i="13"/>
  <c r="E45" i="13"/>
  <c r="M44" i="13"/>
  <c r="E44" i="13"/>
  <c r="M49" i="13"/>
  <c r="E49" i="13"/>
  <c r="M46" i="13"/>
  <c r="E46" i="13"/>
  <c r="M25" i="13"/>
  <c r="E25" i="13"/>
  <c r="M73" i="13"/>
  <c r="E73" i="13"/>
  <c r="M67" i="13"/>
  <c r="E67" i="13"/>
  <c r="R52" i="13"/>
  <c r="W52" i="13"/>
  <c r="AB52" i="13"/>
  <c r="E52" i="13"/>
  <c r="R40" i="13"/>
  <c r="W40" i="13"/>
  <c r="AB40" i="13"/>
  <c r="E40" i="13"/>
  <c r="R38" i="13"/>
  <c r="W38" i="13"/>
  <c r="AB38" i="13"/>
  <c r="E38" i="13"/>
  <c r="M37" i="13"/>
  <c r="E37" i="13"/>
  <c r="M36" i="13"/>
  <c r="E36" i="13"/>
  <c r="R34" i="13"/>
  <c r="W34" i="13"/>
  <c r="AB34" i="13"/>
  <c r="E34" i="13"/>
  <c r="R69" i="13"/>
  <c r="W69" i="13"/>
  <c r="AB69" i="13"/>
  <c r="E69" i="13"/>
  <c r="M31" i="13"/>
  <c r="E31" i="13"/>
  <c r="R78" i="13"/>
  <c r="W78" i="13"/>
  <c r="AB78" i="13"/>
  <c r="E78" i="13"/>
  <c r="R23" i="13"/>
  <c r="W23" i="13"/>
  <c r="AB23" i="13"/>
  <c r="E23" i="13"/>
  <c r="M35" i="13"/>
  <c r="E35" i="13"/>
  <c r="R26" i="13"/>
  <c r="W26" i="13"/>
  <c r="AB26" i="13"/>
  <c r="E26" i="13"/>
  <c r="M66" i="13"/>
  <c r="E66" i="13"/>
  <c r="M24" i="13"/>
  <c r="E24" i="13"/>
  <c r="R27" i="13"/>
  <c r="W27" i="13"/>
  <c r="AB27" i="13"/>
  <c r="E27" i="13"/>
  <c r="R22" i="13"/>
  <c r="W22" i="13"/>
  <c r="AB22" i="13"/>
  <c r="E22" i="13"/>
  <c r="M21" i="13"/>
  <c r="E21" i="13"/>
  <c r="M29" i="13"/>
  <c r="E29" i="13"/>
  <c r="R20" i="13"/>
  <c r="W20" i="13"/>
  <c r="AB20" i="13"/>
  <c r="E20" i="13"/>
  <c r="M60" i="13"/>
  <c r="E60" i="13"/>
  <c r="M30" i="13"/>
  <c r="E30" i="13"/>
  <c r="M28" i="13"/>
  <c r="E28" i="13"/>
  <c r="M33" i="13"/>
  <c r="E33" i="13"/>
  <c r="M32" i="13"/>
  <c r="E32" i="13"/>
  <c r="M55" i="13"/>
  <c r="E55" i="13"/>
  <c r="M41" i="13"/>
  <c r="E41" i="13"/>
  <c r="H16" i="14"/>
  <c r="G16" i="14"/>
  <c r="F16" i="14"/>
  <c r="H15" i="14"/>
  <c r="G15" i="14"/>
  <c r="F15" i="14"/>
  <c r="H9" i="14"/>
  <c r="G9" i="14"/>
  <c r="F9" i="14"/>
  <c r="H8" i="14"/>
  <c r="G8" i="14"/>
  <c r="F8" i="14"/>
  <c r="D19" i="15"/>
  <c r="D21" i="15"/>
  <c r="I46" i="15"/>
  <c r="H46" i="15"/>
  <c r="G46" i="15"/>
  <c r="I45" i="15"/>
  <c r="H45" i="15"/>
  <c r="G45" i="15"/>
  <c r="I36" i="15"/>
  <c r="H36" i="15"/>
  <c r="G36" i="15"/>
  <c r="I35" i="15"/>
  <c r="H35" i="15"/>
  <c r="G35" i="15"/>
  <c r="I33" i="15"/>
  <c r="H33" i="15"/>
  <c r="G33" i="15"/>
  <c r="I32" i="15"/>
  <c r="H32" i="15"/>
  <c r="G32" i="15"/>
  <c r="I31" i="15"/>
  <c r="H31" i="15"/>
  <c r="G31" i="15"/>
  <c r="I23" i="15"/>
  <c r="H23" i="15"/>
  <c r="G23" i="15"/>
  <c r="I18" i="15"/>
  <c r="H18" i="15"/>
  <c r="G18" i="15"/>
  <c r="I17" i="15"/>
  <c r="H17" i="15"/>
  <c r="G17" i="15"/>
  <c r="I16" i="15"/>
  <c r="H16" i="15"/>
  <c r="G16" i="15"/>
  <c r="I10" i="15"/>
  <c r="H10" i="15"/>
  <c r="G10" i="15"/>
  <c r="I9" i="15"/>
  <c r="H9" i="15"/>
  <c r="G9" i="15"/>
  <c r="I8" i="15"/>
  <c r="H8" i="15"/>
  <c r="G8" i="15"/>
  <c r="C40" i="14"/>
  <c r="C29" i="14"/>
  <c r="F31" i="12"/>
  <c r="G31" i="12"/>
  <c r="J31" i="12"/>
  <c r="F27" i="12"/>
  <c r="G27" i="12"/>
  <c r="F28" i="12"/>
  <c r="G28" i="12"/>
  <c r="J28" i="12"/>
  <c r="L28" i="12"/>
  <c r="N28" i="12"/>
  <c r="F29" i="12"/>
  <c r="G29" i="12"/>
  <c r="F30" i="12"/>
  <c r="G30" i="12"/>
  <c r="F32" i="12"/>
  <c r="G32" i="12"/>
  <c r="J32" i="12"/>
  <c r="M32" i="12"/>
  <c r="F33" i="12"/>
  <c r="G33" i="12"/>
  <c r="J33" i="12"/>
  <c r="L33" i="12"/>
  <c r="N33" i="12"/>
  <c r="K33" i="12"/>
  <c r="F6" i="12"/>
  <c r="G6" i="12"/>
  <c r="F7" i="12"/>
  <c r="G7" i="12"/>
  <c r="F8" i="12"/>
  <c r="G8" i="12"/>
  <c r="J8" i="12"/>
  <c r="M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K14" i="12"/>
  <c r="F15" i="12"/>
  <c r="G15" i="12"/>
  <c r="K15" i="12"/>
  <c r="F16" i="12"/>
  <c r="G16" i="12"/>
  <c r="F17" i="12"/>
  <c r="G17" i="12"/>
  <c r="F18" i="12"/>
  <c r="G18" i="12"/>
  <c r="K18" i="12"/>
  <c r="F19" i="12"/>
  <c r="G19" i="12"/>
  <c r="F20" i="12"/>
  <c r="G20" i="12"/>
  <c r="J20" i="12"/>
  <c r="L20" i="12"/>
  <c r="N20" i="12"/>
  <c r="K20" i="12"/>
  <c r="J27" i="12"/>
  <c r="J29" i="12"/>
  <c r="J30" i="12"/>
  <c r="M33" i="12"/>
  <c r="J6" i="12"/>
  <c r="J7" i="12"/>
  <c r="J9" i="12"/>
  <c r="J10" i="12"/>
  <c r="J11" i="12"/>
  <c r="J12" i="12"/>
  <c r="J13" i="12"/>
  <c r="J14" i="12"/>
  <c r="J15" i="12"/>
  <c r="J16" i="12"/>
  <c r="J17" i="12"/>
  <c r="J18" i="12"/>
  <c r="M18" i="12"/>
  <c r="J19" i="12"/>
  <c r="M20" i="12"/>
  <c r="C34" i="12"/>
  <c r="C21" i="12"/>
  <c r="C23" i="12"/>
  <c r="B51" i="11"/>
  <c r="B11" i="11"/>
  <c r="D51" i="11"/>
  <c r="D11" i="11"/>
  <c r="G11" i="11"/>
  <c r="C51" i="11"/>
  <c r="C11" i="11"/>
  <c r="F11" i="11"/>
  <c r="E10" i="8"/>
  <c r="C10" i="8"/>
  <c r="H10" i="8"/>
  <c r="K10" i="8"/>
  <c r="E18" i="8"/>
  <c r="E26" i="8"/>
  <c r="E32" i="8"/>
  <c r="E40" i="8"/>
  <c r="E9" i="10"/>
  <c r="E17" i="10"/>
  <c r="D10" i="8"/>
  <c r="D18" i="8"/>
  <c r="C18" i="8"/>
  <c r="F18" i="8"/>
  <c r="D26" i="8"/>
  <c r="D32" i="8"/>
  <c r="D34" i="8"/>
  <c r="D40" i="8"/>
  <c r="C40" i="8"/>
  <c r="F40" i="8"/>
  <c r="D9" i="10"/>
  <c r="G9" i="10"/>
  <c r="D17" i="10"/>
  <c r="C17" i="10"/>
  <c r="F17" i="10"/>
  <c r="C26" i="8"/>
  <c r="C32" i="8"/>
  <c r="C9" i="10"/>
  <c r="D23" i="9"/>
  <c r="E23" i="9"/>
  <c r="G23" i="9"/>
  <c r="C23" i="9"/>
  <c r="H23" i="9"/>
  <c r="D12" i="9"/>
  <c r="C12" i="9"/>
  <c r="F12" i="9"/>
  <c r="E12" i="9"/>
  <c r="B7" i="11"/>
  <c r="D7" i="11"/>
  <c r="G7" i="11"/>
  <c r="K41" i="11"/>
  <c r="B4" i="11"/>
  <c r="O41" i="11"/>
  <c r="B5" i="11"/>
  <c r="T41" i="11"/>
  <c r="B6" i="11"/>
  <c r="V41" i="11"/>
  <c r="D6" i="11"/>
  <c r="G6" i="11"/>
  <c r="D47" i="11"/>
  <c r="D10" i="11"/>
  <c r="D55" i="11"/>
  <c r="M41" i="11"/>
  <c r="D4" i="11"/>
  <c r="Q41" i="11"/>
  <c r="D5" i="11"/>
  <c r="C17" i="11"/>
  <c r="D40" i="11"/>
  <c r="B40" i="11"/>
  <c r="G40" i="11"/>
  <c r="D39" i="11"/>
  <c r="B39" i="11"/>
  <c r="G39" i="11"/>
  <c r="D38" i="11"/>
  <c r="B38" i="11"/>
  <c r="G38" i="11"/>
  <c r="G37" i="11"/>
  <c r="D36" i="11"/>
  <c r="B36" i="11"/>
  <c r="D35" i="11"/>
  <c r="B35" i="11"/>
  <c r="G34" i="11"/>
  <c r="D33" i="11"/>
  <c r="B33" i="11"/>
  <c r="D32" i="11"/>
  <c r="C32" i="11"/>
  <c r="F32" i="11"/>
  <c r="B32" i="11"/>
  <c r="G32" i="11"/>
  <c r="D31" i="11"/>
  <c r="B31" i="11"/>
  <c r="G31" i="11"/>
  <c r="D30" i="11"/>
  <c r="B30" i="11"/>
  <c r="G29" i="11"/>
  <c r="D28" i="11"/>
  <c r="C28" i="11"/>
  <c r="F28" i="11"/>
  <c r="B28" i="11"/>
  <c r="D27" i="11"/>
  <c r="B27" i="11"/>
  <c r="G26" i="11"/>
  <c r="G25" i="11"/>
  <c r="D24" i="11"/>
  <c r="B24" i="11"/>
  <c r="G24" i="11"/>
  <c r="C24" i="11"/>
  <c r="E24" i="11"/>
  <c r="D23" i="11"/>
  <c r="B23" i="11"/>
  <c r="G23" i="11"/>
  <c r="D22" i="11"/>
  <c r="B22" i="11"/>
  <c r="D21" i="11"/>
  <c r="B21" i="11"/>
  <c r="G21" i="11"/>
  <c r="D20" i="11"/>
  <c r="B20" i="11"/>
  <c r="D19" i="11"/>
  <c r="B19" i="11"/>
  <c r="G19" i="11"/>
  <c r="D18" i="11"/>
  <c r="B18" i="11"/>
  <c r="D17" i="11"/>
  <c r="B17" i="11"/>
  <c r="E17" i="11"/>
  <c r="G17" i="11"/>
  <c r="L41" i="11"/>
  <c r="C4" i="11"/>
  <c r="P41" i="11"/>
  <c r="C5" i="11"/>
  <c r="E5" i="11"/>
  <c r="U41" i="11"/>
  <c r="C6" i="11"/>
  <c r="F6" i="11"/>
  <c r="E6" i="11"/>
  <c r="C7" i="11"/>
  <c r="C40" i="11"/>
  <c r="E40" i="11"/>
  <c r="F40" i="11"/>
  <c r="C39" i="11"/>
  <c r="C38" i="11"/>
  <c r="E37" i="11"/>
  <c r="C36" i="11"/>
  <c r="C35" i="11"/>
  <c r="E35" i="11"/>
  <c r="E34" i="11"/>
  <c r="C33" i="11"/>
  <c r="E33" i="11"/>
  <c r="C31" i="11"/>
  <c r="F31" i="11"/>
  <c r="C30" i="11"/>
  <c r="E29" i="11"/>
  <c r="E28" i="11"/>
  <c r="C27" i="11"/>
  <c r="E26" i="11"/>
  <c r="E25" i="11"/>
  <c r="C23" i="11"/>
  <c r="C22" i="11"/>
  <c r="E22" i="11"/>
  <c r="C21" i="11"/>
  <c r="C20" i="11"/>
  <c r="C19" i="11"/>
  <c r="F19" i="11"/>
  <c r="C18" i="11"/>
  <c r="E18" i="11"/>
  <c r="C47" i="11"/>
  <c r="C10" i="11"/>
  <c r="B47" i="11"/>
  <c r="B10" i="11"/>
  <c r="E10" i="11"/>
  <c r="C55" i="11"/>
  <c r="B55" i="11"/>
  <c r="F37" i="11"/>
  <c r="F34" i="11"/>
  <c r="F29" i="11"/>
  <c r="F26" i="11"/>
  <c r="F25" i="11"/>
  <c r="F17" i="11"/>
  <c r="H16" i="10"/>
  <c r="G16" i="10"/>
  <c r="F16" i="10"/>
  <c r="H15" i="10"/>
  <c r="G15" i="10"/>
  <c r="F15" i="10"/>
  <c r="H14" i="10"/>
  <c r="G14" i="10"/>
  <c r="F14" i="10"/>
  <c r="H8" i="10"/>
  <c r="G8" i="10"/>
  <c r="F8" i="10"/>
  <c r="H7" i="10"/>
  <c r="G7" i="10"/>
  <c r="F7" i="10"/>
  <c r="H6" i="10"/>
  <c r="G6" i="10"/>
  <c r="F6" i="10"/>
  <c r="H21" i="9"/>
  <c r="G21" i="9"/>
  <c r="F21" i="9"/>
  <c r="H17" i="9"/>
  <c r="G17" i="9"/>
  <c r="F17" i="9"/>
  <c r="H10" i="9"/>
  <c r="K10" i="9"/>
  <c r="G10" i="9"/>
  <c r="F10" i="9"/>
  <c r="H6" i="9"/>
  <c r="K6" i="9"/>
  <c r="G6" i="9"/>
  <c r="F6" i="9"/>
  <c r="H38" i="8"/>
  <c r="G38" i="8"/>
  <c r="F38" i="8"/>
  <c r="H37" i="8"/>
  <c r="G37" i="8"/>
  <c r="F37" i="8"/>
  <c r="H31" i="8"/>
  <c r="G31" i="8"/>
  <c r="F31" i="8"/>
  <c r="H30" i="8"/>
  <c r="G30" i="8"/>
  <c r="F30" i="8"/>
  <c r="H25" i="8"/>
  <c r="G25" i="8"/>
  <c r="F25" i="8"/>
  <c r="H24" i="8"/>
  <c r="G24" i="8"/>
  <c r="F24" i="8"/>
  <c r="H17" i="8"/>
  <c r="K17" i="8"/>
  <c r="G17" i="8"/>
  <c r="F17" i="8"/>
  <c r="H16" i="8"/>
  <c r="G16" i="8"/>
  <c r="F16" i="8"/>
  <c r="H15" i="8"/>
  <c r="G15" i="8"/>
  <c r="F15" i="8"/>
  <c r="H14" i="8"/>
  <c r="K14" i="8"/>
  <c r="G14" i="8"/>
  <c r="F14" i="8"/>
  <c r="H9" i="8"/>
  <c r="K9" i="8"/>
  <c r="G9" i="8"/>
  <c r="F9" i="8"/>
  <c r="H8" i="8"/>
  <c r="G8" i="8"/>
  <c r="F8" i="8"/>
  <c r="H7" i="8"/>
  <c r="G7" i="8"/>
  <c r="F7" i="8"/>
  <c r="H6" i="8"/>
  <c r="G6" i="8"/>
  <c r="F6" i="8"/>
  <c r="F10" i="8"/>
  <c r="H34" i="13"/>
  <c r="E38" i="11"/>
  <c r="F38" i="11"/>
  <c r="G10" i="8"/>
  <c r="E32" i="11"/>
  <c r="F30" i="11"/>
  <c r="E20" i="8"/>
  <c r="I39" i="13"/>
  <c r="I18" i="13"/>
  <c r="J29" i="13"/>
  <c r="J27" i="13"/>
  <c r="I53" i="13"/>
  <c r="G35" i="11"/>
  <c r="J70" i="13"/>
  <c r="J72" i="13"/>
  <c r="I44" i="13"/>
  <c r="H44" i="13"/>
  <c r="F9" i="10"/>
  <c r="F27" i="11"/>
  <c r="F10" i="14"/>
  <c r="C19" i="14"/>
  <c r="I58" i="13"/>
  <c r="L15" i="12"/>
  <c r="N15" i="12"/>
  <c r="L14" i="12"/>
  <c r="N14" i="12"/>
  <c r="F23" i="9"/>
  <c r="C20" i="8"/>
  <c r="H18" i="8"/>
  <c r="K18" i="8"/>
  <c r="F34" i="12"/>
  <c r="J25" i="13"/>
  <c r="M17" i="12"/>
  <c r="D19" i="14"/>
  <c r="F19" i="14"/>
  <c r="K28" i="12"/>
  <c r="G30" i="11"/>
  <c r="E30" i="11"/>
  <c r="J22" i="13"/>
  <c r="F39" i="11"/>
  <c r="M31" i="12"/>
  <c r="I65" i="13"/>
  <c r="I67" i="13"/>
  <c r="F23" i="11"/>
  <c r="F35" i="11"/>
  <c r="H57" i="13"/>
  <c r="J76" i="13"/>
  <c r="K32" i="12"/>
  <c r="L32" i="12"/>
  <c r="N32" i="12"/>
  <c r="F32" i="8"/>
  <c r="C8" i="11"/>
  <c r="L18" i="12"/>
  <c r="N18" i="12"/>
  <c r="J37" i="13"/>
  <c r="J61" i="13"/>
  <c r="I61" i="13"/>
  <c r="J74" i="13"/>
  <c r="K8" i="12"/>
  <c r="L8" i="12"/>
  <c r="N8" i="12"/>
  <c r="J34" i="12"/>
  <c r="H77" i="13"/>
  <c r="I26" i="13"/>
  <c r="G10" i="14"/>
  <c r="E39" i="11"/>
  <c r="H55" i="13"/>
  <c r="F20" i="11"/>
  <c r="F7" i="11"/>
  <c r="K13" i="12"/>
  <c r="G17" i="14"/>
  <c r="H17" i="14"/>
  <c r="G22" i="11"/>
  <c r="I19" i="15"/>
  <c r="E19" i="11"/>
  <c r="F24" i="11"/>
  <c r="J20" i="13"/>
  <c r="I20" i="13"/>
  <c r="J35" i="13"/>
  <c r="I59" i="13"/>
  <c r="J59" i="13"/>
  <c r="H12" i="9"/>
  <c r="J48" i="13"/>
  <c r="J29" i="2"/>
  <c r="K30" i="2"/>
  <c r="M30" i="2"/>
  <c r="L35" i="18"/>
  <c r="L32" i="18"/>
  <c r="L38" i="18"/>
  <c r="J38" i="18"/>
  <c r="K38" i="18"/>
  <c r="M38" i="18"/>
  <c r="L34" i="18"/>
  <c r="L33" i="18"/>
  <c r="L31" i="18"/>
  <c r="E40" i="18"/>
  <c r="D40" i="18"/>
  <c r="L36" i="18"/>
  <c r="K32" i="18"/>
  <c r="M32" i="18"/>
  <c r="K35" i="18"/>
  <c r="M35" i="18"/>
  <c r="K20" i="18"/>
  <c r="M20" i="18"/>
  <c r="L23" i="18"/>
  <c r="I25" i="18"/>
  <c r="E25" i="18"/>
  <c r="D25" i="18"/>
  <c r="L19" i="18"/>
  <c r="K19" i="18"/>
  <c r="M19" i="18"/>
  <c r="L16" i="18"/>
  <c r="L22" i="18"/>
  <c r="L17" i="18"/>
  <c r="K9" i="18"/>
  <c r="M9" i="18"/>
  <c r="L8" i="18"/>
  <c r="J21" i="18"/>
  <c r="L21" i="18"/>
  <c r="K21" i="18"/>
  <c r="M21" i="18"/>
  <c r="K37" i="18"/>
  <c r="M37" i="18"/>
  <c r="J37" i="18"/>
  <c r="R42" i="18"/>
  <c r="K30" i="18"/>
  <c r="M30" i="18"/>
  <c r="J30" i="18"/>
  <c r="L37" i="18"/>
  <c r="L30" i="18"/>
  <c r="V42" i="18"/>
  <c r="H25" i="18"/>
  <c r="F15" i="18"/>
  <c r="L15" i="18"/>
  <c r="J18" i="18"/>
  <c r="K18" i="18"/>
  <c r="M18" i="18"/>
  <c r="T42" i="18"/>
  <c r="U11" i="18"/>
  <c r="J16" i="18"/>
  <c r="J17" i="18"/>
  <c r="F29" i="18"/>
  <c r="J31" i="18"/>
  <c r="J32" i="18"/>
  <c r="J33" i="18"/>
  <c r="J34" i="18"/>
  <c r="J35" i="18"/>
  <c r="J36" i="18"/>
  <c r="I40" i="18"/>
  <c r="L18" i="18"/>
  <c r="U40" i="18"/>
  <c r="X11" i="18"/>
  <c r="A20" i="18"/>
  <c r="O20" i="18"/>
  <c r="X25" i="18"/>
  <c r="F11" i="18"/>
  <c r="L11" i="18"/>
  <c r="Y11" i="18"/>
  <c r="AA11" i="18"/>
  <c r="Y25" i="18"/>
  <c r="AA25" i="18"/>
  <c r="U25" i="18"/>
  <c r="J8" i="18"/>
  <c r="J9" i="18"/>
  <c r="A17" i="18"/>
  <c r="A32" i="18"/>
  <c r="O17" i="18"/>
  <c r="O32" i="18"/>
  <c r="J22" i="18"/>
  <c r="J23" i="18"/>
  <c r="X40" i="18"/>
  <c r="X40" i="2"/>
  <c r="Y40" i="2"/>
  <c r="AA40" i="2"/>
  <c r="U40" i="2"/>
  <c r="V40" i="2"/>
  <c r="T25" i="2"/>
  <c r="W25" i="2"/>
  <c r="Z25" i="2"/>
  <c r="V25" i="2"/>
  <c r="W42" i="2"/>
  <c r="S25" i="2"/>
  <c r="R25" i="2"/>
  <c r="S42" i="2"/>
  <c r="V11" i="2"/>
  <c r="Z11" i="2"/>
  <c r="U11" i="2"/>
  <c r="Y11" i="2"/>
  <c r="AA11" i="2"/>
  <c r="Q42" i="2"/>
  <c r="X11" i="2"/>
  <c r="R11" i="2"/>
  <c r="K40" i="2"/>
  <c r="M40" i="2"/>
  <c r="D42" i="2"/>
  <c r="G25" i="2"/>
  <c r="K11" i="2"/>
  <c r="M11" i="2"/>
  <c r="G11" i="2"/>
  <c r="O9" i="2"/>
  <c r="L22" i="2"/>
  <c r="O31" i="2"/>
  <c r="K18" i="2"/>
  <c r="M18" i="2"/>
  <c r="O20" i="2"/>
  <c r="K8" i="2"/>
  <c r="M8" i="2"/>
  <c r="J8" i="2"/>
  <c r="L8" i="2"/>
  <c r="L31" i="2"/>
  <c r="L9" i="2"/>
  <c r="L30" i="2"/>
  <c r="L17" i="2"/>
  <c r="L37" i="2"/>
  <c r="L23" i="2"/>
  <c r="K33" i="2"/>
  <c r="M33" i="2"/>
  <c r="K9" i="2"/>
  <c r="M9" i="2"/>
  <c r="A17" i="2"/>
  <c r="A32" i="2"/>
  <c r="K37" i="2"/>
  <c r="M37" i="2"/>
  <c r="L35" i="2"/>
  <c r="L18" i="2"/>
  <c r="J31" i="2"/>
  <c r="L16" i="2"/>
  <c r="K15" i="2"/>
  <c r="M15" i="2"/>
  <c r="L15" i="2"/>
  <c r="J15" i="2"/>
  <c r="J34" i="2"/>
  <c r="K34" i="2"/>
  <c r="M34" i="2"/>
  <c r="L34" i="2"/>
  <c r="L20" i="2"/>
  <c r="J33" i="2"/>
  <c r="K21" i="2"/>
  <c r="M21" i="2"/>
  <c r="K31" i="2"/>
  <c r="M31" i="2"/>
  <c r="L21" i="2"/>
  <c r="K17" i="2"/>
  <c r="M17" i="2"/>
  <c r="J37" i="2"/>
  <c r="A31" i="2"/>
  <c r="K20" i="2"/>
  <c r="M20" i="2"/>
  <c r="K32" i="2"/>
  <c r="M32" i="2"/>
  <c r="B8" i="11"/>
  <c r="E8" i="11"/>
  <c r="I40" i="11"/>
  <c r="K7" i="12"/>
  <c r="M7" i="12"/>
  <c r="L7" i="12"/>
  <c r="N7" i="12"/>
  <c r="C34" i="8"/>
  <c r="F34" i="8"/>
  <c r="I24" i="11"/>
  <c r="D8" i="11"/>
  <c r="F5" i="11"/>
  <c r="G5" i="11"/>
  <c r="H35" i="13"/>
  <c r="I35" i="13"/>
  <c r="G28" i="11"/>
  <c r="M28" i="12"/>
  <c r="B57" i="11"/>
  <c r="B12" i="11"/>
  <c r="B13" i="11"/>
  <c r="K11" i="12"/>
  <c r="L11" i="12"/>
  <c r="N11" i="12"/>
  <c r="I21" i="15"/>
  <c r="K38" i="2"/>
  <c r="M38" i="2"/>
  <c r="L38" i="2"/>
  <c r="I38" i="11"/>
  <c r="C12" i="11"/>
  <c r="C57" i="11"/>
  <c r="J21" i="12"/>
  <c r="L10" i="12"/>
  <c r="N10" i="12"/>
  <c r="K10" i="12"/>
  <c r="H6" i="13"/>
  <c r="F21" i="11"/>
  <c r="H40" i="8"/>
  <c r="G40" i="8"/>
  <c r="E11" i="11"/>
  <c r="M12" i="12"/>
  <c r="J28" i="13"/>
  <c r="I28" i="13"/>
  <c r="H66" i="13"/>
  <c r="I66" i="13"/>
  <c r="L33" i="2"/>
  <c r="G4" i="11"/>
  <c r="H40" i="13"/>
  <c r="I40" i="13"/>
  <c r="J46" i="13"/>
  <c r="L16" i="12"/>
  <c r="N16" i="12"/>
  <c r="K16" i="12"/>
  <c r="H43" i="13"/>
  <c r="I43" i="13"/>
  <c r="I49" i="13"/>
  <c r="J49" i="13"/>
  <c r="H79" i="13"/>
  <c r="I79" i="13"/>
  <c r="I11" i="13"/>
  <c r="J11" i="13"/>
  <c r="H11" i="15"/>
  <c r="C36" i="12"/>
  <c r="I34" i="12"/>
  <c r="J33" i="13"/>
  <c r="I33" i="13"/>
  <c r="I8" i="13"/>
  <c r="J8" i="13"/>
  <c r="E7" i="11"/>
  <c r="C13" i="11"/>
  <c r="F10" i="11"/>
  <c r="E21" i="11"/>
  <c r="G32" i="8"/>
  <c r="E34" i="8"/>
  <c r="H32" i="8"/>
  <c r="M19" i="12"/>
  <c r="M11" i="12"/>
  <c r="K9" i="12"/>
  <c r="M9" i="12"/>
  <c r="L9" i="12"/>
  <c r="I25" i="13"/>
  <c r="H25" i="13"/>
  <c r="I7" i="13"/>
  <c r="K16" i="2"/>
  <c r="M16" i="2"/>
  <c r="J16" i="2"/>
  <c r="F21" i="12"/>
  <c r="K19" i="12"/>
  <c r="L19" i="12"/>
  <c r="N19" i="12"/>
  <c r="J56" i="13"/>
  <c r="I56" i="13"/>
  <c r="L29" i="2"/>
  <c r="J38" i="2"/>
  <c r="K19" i="2"/>
  <c r="M19" i="2"/>
  <c r="K29" i="2"/>
  <c r="M29" i="2"/>
  <c r="A20" i="2"/>
  <c r="I39" i="11"/>
  <c r="I33" i="11"/>
  <c r="G9" i="13"/>
  <c r="I68" i="13"/>
  <c r="G26" i="8"/>
  <c r="F26" i="8"/>
  <c r="M13" i="12"/>
  <c r="L13" i="12"/>
  <c r="N13" i="12"/>
  <c r="K35" i="2"/>
  <c r="M35" i="2"/>
  <c r="J35" i="2"/>
  <c r="E20" i="11"/>
  <c r="I20" i="11"/>
  <c r="G20" i="11"/>
  <c r="G36" i="11"/>
  <c r="F36" i="11"/>
  <c r="K6" i="12"/>
  <c r="L6" i="12"/>
  <c r="J57" i="13"/>
  <c r="I57" i="13"/>
  <c r="G21" i="12"/>
  <c r="H26" i="8"/>
  <c r="K30" i="12"/>
  <c r="L30" i="12"/>
  <c r="N30" i="12"/>
  <c r="L19" i="2"/>
  <c r="I19" i="11"/>
  <c r="H63" i="13"/>
  <c r="G34" i="12"/>
  <c r="E34" i="12"/>
  <c r="M6" i="12"/>
  <c r="F4" i="11"/>
  <c r="E4" i="11"/>
  <c r="G18" i="8"/>
  <c r="D20" i="8"/>
  <c r="F20" i="8"/>
  <c r="L12" i="12"/>
  <c r="N12" i="12"/>
  <c r="K12" i="12"/>
  <c r="K29" i="12"/>
  <c r="L29" i="12"/>
  <c r="N29" i="12"/>
  <c r="H48" i="13"/>
  <c r="J51" i="13"/>
  <c r="I51" i="13"/>
  <c r="H8" i="13"/>
  <c r="H19" i="15"/>
  <c r="G19" i="15"/>
  <c r="E21" i="15"/>
  <c r="G21" i="15"/>
  <c r="I12" i="13"/>
  <c r="J12" i="13"/>
  <c r="K23" i="2"/>
  <c r="M23" i="2"/>
  <c r="J23" i="2"/>
  <c r="I31" i="13"/>
  <c r="J31" i="13"/>
  <c r="AH83" i="13"/>
  <c r="AC83" i="13"/>
  <c r="K22" i="2"/>
  <c r="M22" i="2"/>
  <c r="L32" i="2"/>
  <c r="I41" i="13"/>
  <c r="E23" i="11"/>
  <c r="I23" i="11"/>
  <c r="G10" i="11"/>
  <c r="G12" i="9"/>
  <c r="H17" i="10"/>
  <c r="G17" i="10"/>
  <c r="M16" i="12"/>
  <c r="M29" i="12"/>
  <c r="M27" i="12"/>
  <c r="K27" i="12"/>
  <c r="L27" i="12"/>
  <c r="N27" i="12"/>
  <c r="E89" i="13"/>
  <c r="E91" i="13"/>
  <c r="J34" i="13"/>
  <c r="I34" i="13"/>
  <c r="I50" i="13"/>
  <c r="J50" i="13"/>
  <c r="J55" i="13"/>
  <c r="X91" i="13"/>
  <c r="D7" i="13"/>
  <c r="H7" i="13"/>
  <c r="F9" i="13"/>
  <c r="M10" i="12"/>
  <c r="J7" i="13"/>
  <c r="E31" i="11"/>
  <c r="I31" i="11"/>
  <c r="F18" i="11"/>
  <c r="G18" i="11"/>
  <c r="F22" i="11"/>
  <c r="G27" i="11"/>
  <c r="E27" i="11"/>
  <c r="M15" i="12"/>
  <c r="J19" i="13"/>
  <c r="I19" i="13"/>
  <c r="H29" i="13"/>
  <c r="H37" i="13"/>
  <c r="I37" i="13"/>
  <c r="J45" i="13"/>
  <c r="I45" i="13"/>
  <c r="H60" i="13"/>
  <c r="H70" i="13"/>
  <c r="I73" i="13"/>
  <c r="J73" i="13"/>
  <c r="H78" i="13"/>
  <c r="I78" i="13"/>
  <c r="M34" i="12"/>
  <c r="E36" i="11"/>
  <c r="I36" i="11"/>
  <c r="G33" i="11"/>
  <c r="F33" i="11"/>
  <c r="D57" i="11"/>
  <c r="D12" i="11"/>
  <c r="M30" i="12"/>
  <c r="I21" i="13"/>
  <c r="J21" i="13"/>
  <c r="J47" i="13"/>
  <c r="I47" i="13"/>
  <c r="J75" i="13"/>
  <c r="I75" i="13"/>
  <c r="M14" i="12"/>
  <c r="H20" i="8"/>
  <c r="G20" i="8"/>
  <c r="I18" i="11"/>
  <c r="H9" i="10"/>
  <c r="K9" i="10"/>
  <c r="L17" i="12"/>
  <c r="N17" i="12"/>
  <c r="K17" i="12"/>
  <c r="K31" i="12"/>
  <c r="L31" i="12"/>
  <c r="N31" i="12"/>
  <c r="I24" i="13"/>
  <c r="J24" i="13"/>
  <c r="J32" i="13"/>
  <c r="I32" i="13"/>
  <c r="H42" i="13"/>
  <c r="I42" i="13"/>
  <c r="N91" i="13"/>
  <c r="D5" i="13"/>
  <c r="H5" i="13"/>
  <c r="E19" i="14"/>
  <c r="E42" i="18"/>
  <c r="D42" i="18"/>
  <c r="H40" i="18"/>
  <c r="I42" i="18"/>
  <c r="Y42" i="18"/>
  <c r="AA42" i="18"/>
  <c r="X42" i="18"/>
  <c r="U42" i="18"/>
  <c r="F25" i="18"/>
  <c r="K15" i="18"/>
  <c r="M15" i="18"/>
  <c r="J15" i="18"/>
  <c r="Z42" i="18"/>
  <c r="G11" i="18"/>
  <c r="J11" i="18"/>
  <c r="K11" i="18"/>
  <c r="M11" i="18"/>
  <c r="F40" i="18"/>
  <c r="L29" i="18"/>
  <c r="K29" i="18"/>
  <c r="M29" i="18"/>
  <c r="J29" i="18"/>
  <c r="Y25" i="2"/>
  <c r="AA25" i="2"/>
  <c r="X25" i="2"/>
  <c r="T42" i="2"/>
  <c r="Z42" i="2"/>
  <c r="U25" i="2"/>
  <c r="V42" i="2"/>
  <c r="R42" i="2"/>
  <c r="X8" i="2"/>
  <c r="Y8" i="2"/>
  <c r="AA8" i="2"/>
  <c r="Z8" i="2"/>
  <c r="G34" i="8"/>
  <c r="H34" i="8"/>
  <c r="J23" i="12"/>
  <c r="I21" i="12"/>
  <c r="M21" i="12"/>
  <c r="I27" i="11"/>
  <c r="I22" i="11"/>
  <c r="L34" i="12"/>
  <c r="N34" i="12"/>
  <c r="H34" i="12"/>
  <c r="K34" i="12"/>
  <c r="L21" i="12"/>
  <c r="N21" i="12"/>
  <c r="N6" i="12"/>
  <c r="E21" i="12"/>
  <c r="F23" i="12"/>
  <c r="G8" i="11"/>
  <c r="H28" i="11"/>
  <c r="H33" i="11"/>
  <c r="H21" i="15"/>
  <c r="AH91" i="13"/>
  <c r="AM83" i="13"/>
  <c r="I32" i="11"/>
  <c r="N9" i="12"/>
  <c r="I21" i="11"/>
  <c r="E12" i="11"/>
  <c r="I17" i="11"/>
  <c r="H19" i="14"/>
  <c r="G19" i="14"/>
  <c r="J5" i="13"/>
  <c r="D9" i="13"/>
  <c r="H9" i="13"/>
  <c r="G12" i="11"/>
  <c r="D13" i="11"/>
  <c r="F12" i="11"/>
  <c r="H21" i="12"/>
  <c r="K21" i="12"/>
  <c r="G23" i="12"/>
  <c r="H23" i="12"/>
  <c r="H36" i="11"/>
  <c r="I9" i="13"/>
  <c r="J36" i="2"/>
  <c r="K36" i="2"/>
  <c r="M36" i="2"/>
  <c r="L36" i="2"/>
  <c r="E13" i="11"/>
  <c r="F8" i="11"/>
  <c r="H20" i="11"/>
  <c r="I26" i="11"/>
  <c r="I30" i="11"/>
  <c r="I25" i="11"/>
  <c r="I34" i="11"/>
  <c r="I35" i="11"/>
  <c r="I37" i="11"/>
  <c r="I29" i="11"/>
  <c r="I28" i="11"/>
  <c r="G25" i="18"/>
  <c r="K25" i="18"/>
  <c r="M25" i="18"/>
  <c r="J25" i="18"/>
  <c r="L25" i="18"/>
  <c r="F42" i="18"/>
  <c r="L42" i="18"/>
  <c r="K40" i="18"/>
  <c r="M40" i="18"/>
  <c r="J40" i="18"/>
  <c r="G40" i="18"/>
  <c r="H42" i="18"/>
  <c r="L40" i="18"/>
  <c r="Y42" i="2"/>
  <c r="AA42" i="2"/>
  <c r="X42" i="2"/>
  <c r="U42" i="2"/>
  <c r="K55" i="13"/>
  <c r="K72" i="13"/>
  <c r="K53" i="13"/>
  <c r="K45" i="13"/>
  <c r="K58" i="13"/>
  <c r="K52" i="13"/>
  <c r="K73" i="13"/>
  <c r="K26" i="13"/>
  <c r="K75" i="13"/>
  <c r="K54" i="13"/>
  <c r="K47" i="13"/>
  <c r="K57" i="13"/>
  <c r="K67" i="13"/>
  <c r="K39" i="13"/>
  <c r="K21" i="13"/>
  <c r="K33" i="13"/>
  <c r="K19" i="13"/>
  <c r="K31" i="13"/>
  <c r="K34" i="13"/>
  <c r="K18" i="13"/>
  <c r="K28" i="13"/>
  <c r="K50" i="13"/>
  <c r="K62" i="13"/>
  <c r="K44" i="13"/>
  <c r="K80" i="13"/>
  <c r="K71" i="13"/>
  <c r="K32" i="13"/>
  <c r="K30" i="13"/>
  <c r="K49" i="13"/>
  <c r="K56" i="13"/>
  <c r="K77" i="13"/>
  <c r="K74" i="13"/>
  <c r="K36" i="13"/>
  <c r="K24" i="13"/>
  <c r="K22" i="13"/>
  <c r="K41" i="13"/>
  <c r="K38" i="13"/>
  <c r="K64" i="13"/>
  <c r="K76" i="13"/>
  <c r="K27" i="13"/>
  <c r="K61" i="13"/>
  <c r="K65" i="13"/>
  <c r="K46" i="13"/>
  <c r="K51" i="13"/>
  <c r="K17" i="13"/>
  <c r="K59" i="13"/>
  <c r="K20" i="13"/>
  <c r="K23" i="13"/>
  <c r="K68" i="13"/>
  <c r="K69" i="13"/>
  <c r="K42" i="13"/>
  <c r="K70" i="13"/>
  <c r="K25" i="13"/>
  <c r="K40" i="13"/>
  <c r="K35" i="13"/>
  <c r="K48" i="13"/>
  <c r="K79" i="13"/>
  <c r="K60" i="13"/>
  <c r="K78" i="13"/>
  <c r="K37" i="13"/>
  <c r="K66" i="13"/>
  <c r="K43" i="13"/>
  <c r="K29" i="13"/>
  <c r="K63" i="13"/>
  <c r="M23" i="12"/>
  <c r="J36" i="12"/>
  <c r="I23" i="12"/>
  <c r="H34" i="11"/>
  <c r="H30" i="11"/>
  <c r="H39" i="11"/>
  <c r="H25" i="11"/>
  <c r="H22" i="11"/>
  <c r="H23" i="11"/>
  <c r="H26" i="11"/>
  <c r="H38" i="11"/>
  <c r="H37" i="11"/>
  <c r="H35" i="11"/>
  <c r="H31" i="11"/>
  <c r="H32" i="11"/>
  <c r="H21" i="11"/>
  <c r="H19" i="11"/>
  <c r="H24" i="11"/>
  <c r="H29" i="11"/>
  <c r="H40" i="11"/>
  <c r="H17" i="11"/>
  <c r="H27" i="11"/>
  <c r="J9" i="13"/>
  <c r="E23" i="12"/>
  <c r="F36" i="12"/>
  <c r="E36" i="12"/>
  <c r="H18" i="11"/>
  <c r="G36" i="12"/>
  <c r="L23" i="12"/>
  <c r="N23" i="12"/>
  <c r="F13" i="11"/>
  <c r="G13" i="11"/>
  <c r="G42" i="18"/>
  <c r="J42" i="18"/>
  <c r="K42" i="18"/>
  <c r="M42" i="18"/>
  <c r="H36" i="12"/>
  <c r="K36" i="12"/>
  <c r="L36" i="12"/>
  <c r="N36" i="12"/>
  <c r="I36" i="12"/>
  <c r="M36" i="12"/>
</calcChain>
</file>

<file path=xl/sharedStrings.xml><?xml version="1.0" encoding="utf-8"?>
<sst xmlns="http://schemas.openxmlformats.org/spreadsheetml/2006/main" count="987" uniqueCount="326">
  <si>
    <t>|</t>
  </si>
  <si>
    <t>Date</t>
  </si>
  <si>
    <t>Qty</t>
  </si>
  <si>
    <t>Resp %</t>
  </si>
  <si>
    <t>Resp #</t>
  </si>
  <si>
    <t>Resp $</t>
  </si>
  <si>
    <t>Avg $</t>
  </si>
  <si>
    <t>CPM</t>
  </si>
  <si>
    <t>Ttl Cost</t>
  </si>
  <si>
    <t>$/M Mld</t>
  </si>
  <si>
    <t>Net $</t>
  </si>
  <si>
    <t>Theme</t>
  </si>
  <si>
    <t>E1</t>
  </si>
  <si>
    <t>E2</t>
  </si>
  <si>
    <t>E3</t>
  </si>
  <si>
    <t>Ttl Lapsed Mail</t>
  </si>
  <si>
    <t>Source Code</t>
  </si>
  <si>
    <t>WNYC</t>
  </si>
  <si>
    <t>Description</t>
  </si>
  <si>
    <t>Code</t>
  </si>
  <si>
    <t>Qty Mld</t>
  </si>
  <si>
    <t>Cost Funds</t>
  </si>
  <si>
    <t>BB Responsive</t>
  </si>
  <si>
    <t>AG Resp (no BB gifts)</t>
  </si>
  <si>
    <t>Non-AG Multis</t>
  </si>
  <si>
    <t>Non-AG New</t>
  </si>
  <si>
    <t>Total BB #1 test</t>
  </si>
  <si>
    <t>Total BB #2</t>
  </si>
  <si>
    <t>Total AG #2</t>
  </si>
  <si>
    <t>Total BB #3</t>
  </si>
  <si>
    <t>Spetember 07 Buy Back</t>
  </si>
  <si>
    <t>First gift:  9/25/07</t>
  </si>
  <si>
    <t>AMB070901101</t>
  </si>
  <si>
    <t>AMB070901201</t>
  </si>
  <si>
    <t>AMB0709</t>
  </si>
  <si>
    <t xml:space="preserve">First gift:  </t>
  </si>
  <si>
    <t>AMB070910101</t>
  </si>
  <si>
    <t>AMB070910201</t>
  </si>
  <si>
    <t>AMB070910301</t>
  </si>
  <si>
    <t>AMB070910401</t>
  </si>
  <si>
    <t>AMB070901301</t>
  </si>
  <si>
    <t>AMB070901401</t>
  </si>
  <si>
    <t>Total BB Sept 07 #1</t>
  </si>
  <si>
    <t>Total BB Sept 07 #2</t>
  </si>
  <si>
    <t>AMB070920101</t>
  </si>
  <si>
    <t>AMB070920102</t>
  </si>
  <si>
    <t>AMB070921201</t>
  </si>
  <si>
    <t>AMB070921101</t>
  </si>
  <si>
    <t>AMB070930101</t>
  </si>
  <si>
    <t>AMB070931101</t>
  </si>
  <si>
    <r>
      <t xml:space="preserve">Total </t>
    </r>
    <r>
      <rPr>
        <sz val="10"/>
        <rFont val="Arial"/>
        <family val="2"/>
      </rPr>
      <t>LP</t>
    </r>
    <r>
      <rPr>
        <sz val="10"/>
        <rFont val="Arial"/>
        <family val="2"/>
      </rPr>
      <t xml:space="preserve"> #1 control</t>
    </r>
  </si>
  <si>
    <t>Total LP #1 test</t>
  </si>
  <si>
    <t>Total Lapsed #1</t>
  </si>
  <si>
    <r>
      <t xml:space="preserve">Total </t>
    </r>
    <r>
      <rPr>
        <sz val="10"/>
        <rFont val="Arial"/>
        <family val="2"/>
      </rPr>
      <t>LP</t>
    </r>
    <r>
      <rPr>
        <sz val="10"/>
        <rFont val="Arial"/>
        <family val="2"/>
      </rPr>
      <t xml:space="preserve"> #2 control</t>
    </r>
  </si>
  <si>
    <t>Total LP #2 test</t>
  </si>
  <si>
    <t>Total Lapsed #2</t>
  </si>
  <si>
    <t>October 07 Lapsed</t>
  </si>
  <si>
    <t xml:space="preserve">Lapsed #2 control </t>
  </si>
  <si>
    <t xml:space="preserve">Lapsed #2 test </t>
  </si>
  <si>
    <t>AML071010001</t>
  </si>
  <si>
    <t>AML071011001</t>
  </si>
  <si>
    <t xml:space="preserve">First gift: </t>
  </si>
  <si>
    <t>AML071020001</t>
  </si>
  <si>
    <t>AML071021001</t>
  </si>
  <si>
    <t>BBAG</t>
  </si>
  <si>
    <t>No BBAG new</t>
  </si>
  <si>
    <t>No BBAG myr</t>
  </si>
  <si>
    <t>Total #1 control</t>
  </si>
  <si>
    <t>Total AG #2 control</t>
  </si>
  <si>
    <t xml:space="preserve">October 07 Add Gift </t>
  </si>
  <si>
    <t>AMA071010011</t>
  </si>
  <si>
    <t>AMA071010021</t>
  </si>
  <si>
    <t>AMA071010031</t>
  </si>
  <si>
    <t>AMA071020011</t>
  </si>
  <si>
    <t>AMA071020021</t>
  </si>
  <si>
    <t>AMA071020031</t>
  </si>
  <si>
    <t>Results Summary</t>
  </si>
  <si>
    <t>Total Effort #1</t>
  </si>
  <si>
    <t>Total Effort #2</t>
  </si>
  <si>
    <t>Combined Test Results by List (no continuation)</t>
  </si>
  <si>
    <t>Control</t>
  </si>
  <si>
    <t>Effort #2</t>
  </si>
  <si>
    <t>Total Control #2</t>
  </si>
  <si>
    <t>WNYC October 07 Acquisition</t>
  </si>
  <si>
    <t>AMQ071010001</t>
  </si>
  <si>
    <t>AMQ071010002</t>
  </si>
  <si>
    <t>AMQ071010003</t>
  </si>
  <si>
    <t>AMQ071010004</t>
  </si>
  <si>
    <t>AMQ071010005</t>
  </si>
  <si>
    <t>AMQ071010006</t>
  </si>
  <si>
    <t>AMQ071010007</t>
  </si>
  <si>
    <t>AMQ071010008</t>
  </si>
  <si>
    <t>AMQ071010009</t>
  </si>
  <si>
    <t>AMQ071010010</t>
  </si>
  <si>
    <t>AMQ071010011</t>
  </si>
  <si>
    <t>AMQ071010012</t>
  </si>
  <si>
    <t>AMQ071010013</t>
  </si>
  <si>
    <t>AMQ071010014</t>
  </si>
  <si>
    <t>AMQ071010015</t>
  </si>
  <si>
    <t>AMQ071010016</t>
  </si>
  <si>
    <t>AMQ071010017</t>
  </si>
  <si>
    <t>AMQ071010018</t>
  </si>
  <si>
    <t>AMQ071010019</t>
  </si>
  <si>
    <t>AMQ071010020</t>
  </si>
  <si>
    <t>AMQ071010021</t>
  </si>
  <si>
    <t>AMQ071010022</t>
  </si>
  <si>
    <t>AMQ071010023</t>
  </si>
  <si>
    <t>AMQ071010024</t>
  </si>
  <si>
    <t>Test</t>
  </si>
  <si>
    <t>AMQ071011001</t>
  </si>
  <si>
    <t>AMQ071011002</t>
  </si>
  <si>
    <t>AMQ071011003</t>
  </si>
  <si>
    <t>AMQ071011004</t>
  </si>
  <si>
    <t>AMQ071011005</t>
  </si>
  <si>
    <t>AMQ071011006</t>
  </si>
  <si>
    <t>AMQ071011007</t>
  </si>
  <si>
    <t>AMQ071011008</t>
  </si>
  <si>
    <t>AMQ071011009</t>
  </si>
  <si>
    <t>AMQ071011010</t>
  </si>
  <si>
    <t>AMQ071011011</t>
  </si>
  <si>
    <t>AMQ071011012</t>
  </si>
  <si>
    <t>AMQ071011013</t>
  </si>
  <si>
    <t>AMQ071011014</t>
  </si>
  <si>
    <t>AMQ071011015</t>
  </si>
  <si>
    <t>AMQ071011016</t>
  </si>
  <si>
    <t>AMQ071011017</t>
  </si>
  <si>
    <t>AMQ071011018</t>
  </si>
  <si>
    <t>AMQ071011019</t>
  </si>
  <si>
    <t>AMQ071011020</t>
  </si>
  <si>
    <t>AMQ071011021</t>
  </si>
  <si>
    <t>AMQ071011022</t>
  </si>
  <si>
    <t>AMQ071011023</t>
  </si>
  <si>
    <t>AMQ071011024</t>
  </si>
  <si>
    <t>AMQ071012001</t>
  </si>
  <si>
    <t>AMQ071012002</t>
  </si>
  <si>
    <t>AMQ071012003</t>
  </si>
  <si>
    <t>AMQ071012004</t>
  </si>
  <si>
    <t>AMQ071012005</t>
  </si>
  <si>
    <t>AMQ071012008</t>
  </si>
  <si>
    <t>AMQ071012009</t>
  </si>
  <si>
    <t>AMQ071012010</t>
  </si>
  <si>
    <t>AMQ071012011</t>
  </si>
  <si>
    <t>AMQ071012012</t>
  </si>
  <si>
    <t>AMQ071012013</t>
  </si>
  <si>
    <t>AMQ071012014</t>
  </si>
  <si>
    <t>AMQ071012015</t>
  </si>
  <si>
    <t>AMQ071012016</t>
  </si>
  <si>
    <t>AMQ071012017</t>
  </si>
  <si>
    <t>AMQ071012018</t>
  </si>
  <si>
    <t>AMQ071012019</t>
  </si>
  <si>
    <t>AMQ071012020</t>
  </si>
  <si>
    <t>AMQ071012021</t>
  </si>
  <si>
    <t>AMQ071012022</t>
  </si>
  <si>
    <t>AMQ071012023</t>
  </si>
  <si>
    <t>AMQ071012024</t>
  </si>
  <si>
    <t>AMQ071012007</t>
  </si>
  <si>
    <t>AMQ071020001 2-X Multis, Control</t>
  </si>
  <si>
    <t>AMQ071020002 3-X Multis, Control</t>
  </si>
  <si>
    <t>Total Ask Test #2</t>
  </si>
  <si>
    <t>AMQ071020001 2-X Multis, Ask Test</t>
  </si>
  <si>
    <t>AMQ071020002 3-X Multis, Ask Test</t>
  </si>
  <si>
    <t>AMQ071022001 2-X Multis, Balance</t>
  </si>
  <si>
    <t>AMQ071022002 3-X Multis, Balance</t>
  </si>
  <si>
    <t>Total Bal #2</t>
  </si>
  <si>
    <t>Test #2</t>
  </si>
  <si>
    <t>Balance</t>
  </si>
  <si>
    <t>Control -  #2</t>
  </si>
  <si>
    <t>BB #1 test - stamp</t>
  </si>
  <si>
    <t>BB #1 control - meter</t>
  </si>
  <si>
    <t>Total BB #1 control</t>
  </si>
  <si>
    <t>BB #2 control - meter</t>
  </si>
  <si>
    <t>BB #2 test - stamp</t>
  </si>
  <si>
    <t>BB #3 control BB Resp - meter</t>
  </si>
  <si>
    <t>BB #3 test BB Resp - stamp</t>
  </si>
  <si>
    <t xml:space="preserve">Add Gift #1 </t>
  </si>
  <si>
    <t>AG #2</t>
  </si>
  <si>
    <t>Total Effort 2</t>
  </si>
  <si>
    <t>Balance #2</t>
  </si>
  <si>
    <t>Index (%)</t>
  </si>
  <si>
    <t>Test - $1/week or $52</t>
  </si>
  <si>
    <t>Control - $36 intro offer</t>
  </si>
  <si>
    <t>Lapsed #1 test - copy test (Dennis Longern retest from May 06)</t>
  </si>
  <si>
    <t>Continuation - no test panels</t>
  </si>
  <si>
    <t>Index ($/M Mld)</t>
  </si>
  <si>
    <t>index is against all response effort #1</t>
  </si>
  <si>
    <t>Lapsed #1 control - 2 brains</t>
  </si>
  <si>
    <t>First gift: 10/17/07</t>
  </si>
  <si>
    <t>Report date: 2/15/08</t>
  </si>
  <si>
    <t>First Gift 11/1/07</t>
  </si>
  <si>
    <t xml:space="preserve">Add Gift Mail Ttl </t>
  </si>
  <si>
    <t>Lapsed Mail:</t>
  </si>
  <si>
    <t>Net/Gift</t>
  </si>
  <si>
    <t>Total Lapsed + Acq</t>
  </si>
  <si>
    <t>Grand Total</t>
  </si>
  <si>
    <t>E4 radio</t>
  </si>
  <si>
    <t>E1 TV</t>
  </si>
  <si>
    <t>E2 TV</t>
  </si>
  <si>
    <t>#1</t>
  </si>
  <si>
    <t>#2</t>
  </si>
  <si>
    <t>survey</t>
  </si>
  <si>
    <t>E3 radio</t>
  </si>
  <si>
    <t>Add Gifts (Mail):</t>
  </si>
  <si>
    <t>Mid Level Giving - Mail Schedule FY09</t>
  </si>
  <si>
    <t>Sustainers</t>
  </si>
  <si>
    <t>Upgrades</t>
  </si>
  <si>
    <t>P1 upgrade before every renewal</t>
  </si>
  <si>
    <t>October</t>
  </si>
  <si>
    <t>April</t>
  </si>
  <si>
    <t>R4 call includes Partner ask</t>
  </si>
  <si>
    <t>May</t>
  </si>
  <si>
    <t>October (2)</t>
  </si>
  <si>
    <t>Sustainer Upgrade (ASI)</t>
  </si>
  <si>
    <t>ML Prospects AIU</t>
  </si>
  <si>
    <t>Tags</t>
  </si>
  <si>
    <t>OPB Sept/Oct 08 Additional Gift campaigns</t>
  </si>
  <si>
    <t>Effort #1, Panel 8 &amp; 9</t>
  </si>
  <si>
    <t>Mail date: 8/29/08</t>
  </si>
  <si>
    <t>Panel 9, more personalization test</t>
  </si>
  <si>
    <t xml:space="preserve">Add Gift Members </t>
  </si>
  <si>
    <t>A-J</t>
  </si>
  <si>
    <t>Non Add Gift Members (multi year)</t>
  </si>
  <si>
    <t>A-F</t>
  </si>
  <si>
    <t xml:space="preserve">Non Add Gift Members New only </t>
  </si>
  <si>
    <t>A-H</t>
  </si>
  <si>
    <t>Total AG #1</t>
  </si>
  <si>
    <t>Total</t>
  </si>
  <si>
    <t>Mail date: 9/10/08</t>
  </si>
  <si>
    <t>Act Qty</t>
  </si>
  <si>
    <t>Tags A-F (new only)</t>
  </si>
  <si>
    <t>Sustainers - Multi year</t>
  </si>
  <si>
    <t>all</t>
  </si>
  <si>
    <t>Drop #3, Panel 15</t>
  </si>
  <si>
    <t>Mail date: 10/10/08</t>
  </si>
  <si>
    <t>control OE</t>
  </si>
  <si>
    <t>NCOA required</t>
  </si>
  <si>
    <t>Mail Date: 8/29/08</t>
  </si>
  <si>
    <t>Control gift ladder:  not personalized ($35/28, $45, $60, Other)</t>
  </si>
  <si>
    <t>Tag A-G $10+</t>
  </si>
  <si>
    <t>Tag Q, 3+ gifts, $15+ gift amount</t>
  </si>
  <si>
    <t>Drop #3, Panel 11</t>
  </si>
  <si>
    <t>Mail Date: 9/12/08</t>
  </si>
  <si>
    <t>Tag A-F $10+</t>
  </si>
  <si>
    <t>AML080931001</t>
  </si>
  <si>
    <t>Drop #4, Panel 14</t>
  </si>
  <si>
    <t>Mail Date: 10/10/08</t>
  </si>
  <si>
    <t>Tag A-E $10+</t>
  </si>
  <si>
    <t>AML080941001</t>
  </si>
  <si>
    <t>OPB August 08 Lapsed Mail</t>
  </si>
  <si>
    <t>Panel 8 - control</t>
  </si>
  <si>
    <t>Total AG #1 control</t>
  </si>
  <si>
    <t>Total AG #1 test</t>
  </si>
  <si>
    <t>Total #2</t>
  </si>
  <si>
    <t>Partners #2</t>
  </si>
  <si>
    <t>Partners #1</t>
  </si>
  <si>
    <t>Drop #2, Panel 6 control</t>
  </si>
  <si>
    <t>Drop #2, Panel 7 control - double window test pkg</t>
  </si>
  <si>
    <t>OPB Aug 2008</t>
  </si>
  <si>
    <t>OPB Mail Date:  8/28/08</t>
  </si>
  <si>
    <t xml:space="preserve">Acquisition Continuation </t>
  </si>
  <si>
    <t>Acq Control - pink sub</t>
  </si>
  <si>
    <t>Acq Test #1 - double window, short ltr</t>
  </si>
  <si>
    <t>Acq Test #1 - double window, long ltr</t>
  </si>
  <si>
    <t xml:space="preserve">Acquisition Multis 3L+ </t>
  </si>
  <si>
    <t>Acquisition Multis 2L+</t>
  </si>
  <si>
    <t>List Code</t>
  </si>
  <si>
    <t>Gross Input</t>
  </si>
  <si>
    <t>% Out</t>
  </si>
  <si>
    <t>Net</t>
  </si>
  <si>
    <t>AMQ080911</t>
  </si>
  <si>
    <t>028</t>
  </si>
  <si>
    <t>AMQ080912</t>
  </si>
  <si>
    <t>AMQ080913</t>
  </si>
  <si>
    <t>AMQ080914</t>
  </si>
  <si>
    <t>034</t>
  </si>
  <si>
    <t>036</t>
  </si>
  <si>
    <t>096</t>
  </si>
  <si>
    <t>040</t>
  </si>
  <si>
    <t>058</t>
  </si>
  <si>
    <t>038</t>
  </si>
  <si>
    <t>046</t>
  </si>
  <si>
    <t>004</t>
  </si>
  <si>
    <t>017</t>
  </si>
  <si>
    <t>008</t>
  </si>
  <si>
    <t>Multis 2L+</t>
  </si>
  <si>
    <t>AMQ080931</t>
  </si>
  <si>
    <t>Multis 3L+</t>
  </si>
  <si>
    <t>AMQ080921</t>
  </si>
  <si>
    <t>Seeds</t>
  </si>
  <si>
    <t>Eliminators -- Active</t>
  </si>
  <si>
    <t>Tag Q eliminator</t>
  </si>
  <si>
    <t>CSS Eliminator</t>
  </si>
  <si>
    <t>No Mail File</t>
  </si>
  <si>
    <t>Eliminator -- Lapsed Files</t>
  </si>
  <si>
    <t>Total acquisition lists</t>
  </si>
  <si>
    <t>Total into merge</t>
  </si>
  <si>
    <t>Index</t>
  </si>
  <si>
    <t>Test Summary</t>
  </si>
  <si>
    <t>Continuation</t>
  </si>
  <si>
    <t>Control - pink sub</t>
  </si>
  <si>
    <t>Test2 - double window long ltr</t>
  </si>
  <si>
    <t>Test1 - double window short ltr</t>
  </si>
  <si>
    <t>Mld</t>
  </si>
  <si>
    <t>Total Effort #1 acq</t>
  </si>
  <si>
    <t>Effort #3</t>
  </si>
  <si>
    <t>Effort #2, Panel 12 (uses dbl window)</t>
  </si>
  <si>
    <t>no sig dif over control; sig dif 95% over short ltr</t>
  </si>
  <si>
    <t xml:space="preserve">Postage, lettershop and printing included in total costs. </t>
  </si>
  <si>
    <t>Direct Mail Budget (SAMPLE)</t>
  </si>
  <si>
    <t>Mail Date</t>
  </si>
  <si>
    <t>Qty Mailed</t>
  </si>
  <si>
    <t>Additional Gift Mail</t>
  </si>
  <si>
    <t>Lapsed Total</t>
  </si>
  <si>
    <t>Acq. Total</t>
  </si>
  <si>
    <t>Add Gift Total</t>
  </si>
  <si>
    <t>SUS</t>
  </si>
  <si>
    <t>Acquisition Mail</t>
  </si>
  <si>
    <t>Lapsed Mail</t>
  </si>
  <si>
    <t>Ttl Cost*</t>
  </si>
  <si>
    <t>Direct Mail Tracking (SAMPLE)</t>
  </si>
  <si>
    <t>Direct Mail Budget (Template)</t>
  </si>
  <si>
    <t>Direct Mail Tracking (Template)</t>
  </si>
  <si>
    <t xml:space="preserve">*Postage, lettershop, and printing included in total costs. </t>
  </si>
  <si>
    <t>FY 2019 PROJECTIONS</t>
  </si>
  <si>
    <t>Revenue Projections for FY 2019, Mail only</t>
  </si>
  <si>
    <t>FY 2019 ACTUALS</t>
  </si>
  <si>
    <t>Actual Revenue for FY 2019, Mail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</si>
</sst>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\ ;\(&quot;$&quot;#,##0\)"/>
    <numFmt numFmtId="165" formatCode="&quot;$&quot;#,##0.00\ ;\(&quot;$&quot;#,##0.00\)"/>
    <numFmt numFmtId="166" formatCode="0.0%"/>
    <numFmt numFmtId="167" formatCode="&quot;$&quot;#,##0"/>
    <numFmt numFmtId="168" formatCode="&quot;$&quot;#,##0.00"/>
    <numFmt numFmtId="169" formatCode="_(&quot;$&quot;* #,##0_);_(&quot;$&quot;* \(#,##0\);_(&quot;$&quot;* &quot;-&quot;??_);_(@_)"/>
    <numFmt numFmtId="170" formatCode="_(* #,##0_);_(* \(#,##0\);_(* &quot;-&quot;??_);_(@_)"/>
    <numFmt numFmtId="171" formatCode="&quot;$&quot;#,##0.00;&quot;$&quot;\-#,##0.00"/>
    <numFmt numFmtId="172" formatCode="&quot;$&quot;#,##0;&quot;$&quot;\-#,##0"/>
    <numFmt numFmtId="173" formatCode="dd\-mmm\-yy_)"/>
    <numFmt numFmtId="174" formatCode="[$-409]d\-mmm\-yyyy;@"/>
  </numFmts>
  <fonts count="30" x14ac:knownFonts="1">
    <font>
      <sz val="10"/>
      <color indexed="24"/>
      <name val="Arial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6.5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24"/>
      <name val="Arial"/>
      <family val="2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6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0" fontId="14" fillId="0" borderId="0" applyFont="0" applyFill="0" applyBorder="0" applyAlignment="0" applyProtection="0"/>
    <xf numFmtId="0" fontId="14" fillId="0" borderId="1" applyNumberFormat="0" applyFont="0" applyFill="0" applyAlignment="0" applyProtection="0"/>
  </cellStyleXfs>
  <cellXfs count="410">
    <xf numFmtId="0" fontId="0" fillId="0" borderId="0" xfId="0"/>
    <xf numFmtId="0" fontId="7" fillId="0" borderId="0" xfId="0" applyFont="1"/>
    <xf numFmtId="0" fontId="5" fillId="0" borderId="0" xfId="0" applyFont="1" applyFill="1"/>
    <xf numFmtId="3" fontId="7" fillId="0" borderId="0" xfId="0" applyNumberFormat="1" applyFont="1"/>
    <xf numFmtId="167" fontId="7" fillId="0" borderId="0" xfId="0" applyNumberFormat="1" applyFont="1"/>
    <xf numFmtId="0" fontId="7" fillId="2" borderId="0" xfId="0" applyFont="1" applyFill="1"/>
    <xf numFmtId="170" fontId="7" fillId="0" borderId="0" xfId="0" applyNumberFormat="1" applyFont="1"/>
    <xf numFmtId="17" fontId="7" fillId="0" borderId="0" xfId="0" applyNumberFormat="1" applyFont="1"/>
    <xf numFmtId="169" fontId="7" fillId="0" borderId="0" xfId="0" applyNumberFormat="1" applyFont="1"/>
    <xf numFmtId="14" fontId="7" fillId="0" borderId="0" xfId="0" applyNumberFormat="1" applyFont="1"/>
    <xf numFmtId="166" fontId="7" fillId="0" borderId="0" xfId="0" applyNumberFormat="1" applyFont="1"/>
    <xf numFmtId="165" fontId="7" fillId="0" borderId="0" xfId="0" applyNumberFormat="1" applyFont="1"/>
    <xf numFmtId="10" fontId="7" fillId="0" borderId="0" xfId="0" applyNumberFormat="1" applyFont="1"/>
    <xf numFmtId="167" fontId="0" fillId="0" borderId="0" xfId="0" applyNumberFormat="1"/>
    <xf numFmtId="167" fontId="7" fillId="0" borderId="0" xfId="0" applyNumberFormat="1" applyFont="1" applyAlignment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3" fontId="7" fillId="0" borderId="0" xfId="0" applyNumberFormat="1" applyFont="1" applyFill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  <xf numFmtId="171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172" fontId="7" fillId="0" borderId="0" xfId="0" applyNumberFormat="1" applyFont="1" applyFill="1" applyAlignment="1">
      <alignment horizontal="right" vertical="center"/>
    </xf>
    <xf numFmtId="171" fontId="10" fillId="0" borderId="0" xfId="0" applyNumberFormat="1" applyFont="1" applyFill="1" applyAlignment="1">
      <alignment horizontal="right" vertical="center"/>
    </xf>
    <xf numFmtId="166" fontId="10" fillId="0" borderId="0" xfId="0" applyNumberFormat="1" applyFont="1" applyFill="1" applyAlignment="1">
      <alignment horizontal="right" vertical="center" indent="1"/>
    </xf>
    <xf numFmtId="3" fontId="7" fillId="0" borderId="0" xfId="0" applyNumberFormat="1" applyFont="1" applyFill="1" applyBorder="1" applyAlignment="1">
      <alignment horizontal="right" vertical="center"/>
    </xf>
    <xf numFmtId="171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/>
    </xf>
    <xf numFmtId="17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Alignment="1">
      <alignment horizontal="right" vertical="center"/>
    </xf>
    <xf numFmtId="1" fontId="5" fillId="0" borderId="0" xfId="0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Alignment="1">
      <alignment horizontal="right" vertical="center"/>
    </xf>
    <xf numFmtId="171" fontId="5" fillId="0" borderId="0" xfId="0" applyNumberFormat="1" applyFont="1" applyFill="1" applyAlignment="1">
      <alignment horizontal="right" vertical="center"/>
    </xf>
    <xf numFmtId="167" fontId="5" fillId="0" borderId="0" xfId="0" applyNumberFormat="1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/>
    </xf>
    <xf numFmtId="172" fontId="5" fillId="0" borderId="0" xfId="0" applyNumberFormat="1" applyFont="1" applyFill="1" applyAlignment="1">
      <alignment horizontal="right" vertical="center"/>
    </xf>
    <xf numFmtId="170" fontId="7" fillId="3" borderId="0" xfId="0" applyNumberFormat="1" applyFont="1" applyFill="1"/>
    <xf numFmtId="0" fontId="7" fillId="0" borderId="0" xfId="0" applyFont="1" applyFill="1" applyBorder="1" applyAlignment="1">
      <alignment horizontal="center"/>
    </xf>
    <xf numFmtId="171" fontId="10" fillId="0" borderId="0" xfId="0" applyNumberFormat="1" applyFont="1" applyFill="1" applyAlignment="1">
      <alignment horizontal="center" vertical="center"/>
    </xf>
    <xf numFmtId="170" fontId="7" fillId="2" borderId="0" xfId="0" applyNumberFormat="1" applyFont="1" applyFill="1"/>
    <xf numFmtId="0" fontId="7" fillId="3" borderId="0" xfId="0" applyFont="1" applyFill="1"/>
    <xf numFmtId="167" fontId="7" fillId="3" borderId="0" xfId="0" applyNumberFormat="1" applyFont="1" applyFill="1"/>
    <xf numFmtId="10" fontId="7" fillId="3" borderId="0" xfId="0" applyNumberFormat="1" applyFont="1" applyFill="1"/>
    <xf numFmtId="165" fontId="7" fillId="3" borderId="0" xfId="0" applyNumberFormat="1" applyFont="1" applyFill="1"/>
    <xf numFmtId="167" fontId="7" fillId="2" borderId="0" xfId="0" applyNumberFormat="1" applyFont="1" applyFill="1"/>
    <xf numFmtId="10" fontId="7" fillId="2" borderId="0" xfId="0" applyNumberFormat="1" applyFont="1" applyFill="1"/>
    <xf numFmtId="165" fontId="7" fillId="2" borderId="0" xfId="0" applyNumberFormat="1" applyFont="1" applyFill="1"/>
    <xf numFmtId="0" fontId="7" fillId="0" borderId="0" xfId="0" applyFont="1" applyFill="1"/>
    <xf numFmtId="170" fontId="7" fillId="0" borderId="0" xfId="0" applyNumberFormat="1" applyFont="1" applyFill="1"/>
    <xf numFmtId="167" fontId="7" fillId="0" borderId="0" xfId="0" applyNumberFormat="1" applyFont="1" applyFill="1"/>
    <xf numFmtId="0" fontId="8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6" fillId="0" borderId="0" xfId="0" applyFont="1" applyFill="1"/>
    <xf numFmtId="0" fontId="0" fillId="0" borderId="0" xfId="0" applyFill="1"/>
    <xf numFmtId="0" fontId="7" fillId="0" borderId="0" xfId="0" applyFont="1" applyFill="1" applyAlignment="1"/>
    <xf numFmtId="0" fontId="4" fillId="0" borderId="4" xfId="0" applyFont="1" applyFill="1" applyBorder="1" applyAlignment="1">
      <alignment horizontal="center"/>
    </xf>
    <xf numFmtId="170" fontId="7" fillId="0" borderId="5" xfId="0" applyNumberFormat="1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/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10" fontId="7" fillId="0" borderId="0" xfId="0" applyNumberFormat="1" applyFont="1" applyFill="1" applyBorder="1"/>
    <xf numFmtId="165" fontId="7" fillId="0" borderId="0" xfId="0" applyNumberFormat="1" applyFont="1" applyFill="1" applyBorder="1"/>
    <xf numFmtId="167" fontId="7" fillId="0" borderId="8" xfId="0" applyNumberFormat="1" applyFont="1" applyFill="1" applyBorder="1"/>
    <xf numFmtId="167" fontId="7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/>
    <xf numFmtId="0" fontId="7" fillId="0" borderId="0" xfId="0" applyFont="1" applyFill="1" applyBorder="1"/>
    <xf numFmtId="0" fontId="7" fillId="0" borderId="8" xfId="0" applyFont="1" applyFill="1" applyBorder="1"/>
    <xf numFmtId="0" fontId="4" fillId="0" borderId="9" xfId="0" applyFont="1" applyFill="1" applyBorder="1" applyAlignment="1"/>
    <xf numFmtId="3" fontId="7" fillId="0" borderId="10" xfId="0" applyNumberFormat="1" applyFont="1" applyFill="1" applyBorder="1"/>
    <xf numFmtId="167" fontId="7" fillId="0" borderId="10" xfId="0" applyNumberFormat="1" applyFont="1" applyFill="1" applyBorder="1"/>
    <xf numFmtId="10" fontId="7" fillId="0" borderId="10" xfId="0" applyNumberFormat="1" applyFont="1" applyFill="1" applyBorder="1"/>
    <xf numFmtId="165" fontId="7" fillId="0" borderId="10" xfId="0" applyNumberFormat="1" applyFont="1" applyFill="1" applyBorder="1"/>
    <xf numFmtId="167" fontId="7" fillId="0" borderId="11" xfId="0" applyNumberFormat="1" applyFont="1" applyFill="1" applyBorder="1"/>
    <xf numFmtId="0" fontId="0" fillId="0" borderId="12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12" xfId="0" applyFont="1" applyFill="1" applyBorder="1"/>
    <xf numFmtId="170" fontId="7" fillId="0" borderId="12" xfId="0" applyNumberFormat="1" applyFont="1" applyFill="1" applyBorder="1"/>
    <xf numFmtId="0" fontId="3" fillId="0" borderId="3" xfId="0" applyFont="1" applyFill="1" applyBorder="1" applyAlignment="1">
      <alignment horizontal="center"/>
    </xf>
    <xf numFmtId="170" fontId="7" fillId="0" borderId="0" xfId="0" applyNumberFormat="1" applyFont="1" applyFill="1" applyBorder="1"/>
    <xf numFmtId="0" fontId="0" fillId="0" borderId="0" xfId="0" applyFont="1" applyFill="1" applyBorder="1"/>
    <xf numFmtId="3" fontId="7" fillId="0" borderId="12" xfId="0" applyNumberFormat="1" applyFont="1" applyFill="1" applyBorder="1"/>
    <xf numFmtId="167" fontId="7" fillId="0" borderId="12" xfId="0" applyNumberFormat="1" applyFont="1" applyFill="1" applyBorder="1"/>
    <xf numFmtId="10" fontId="7" fillId="0" borderId="12" xfId="0" applyNumberFormat="1" applyFont="1" applyFill="1" applyBorder="1"/>
    <xf numFmtId="165" fontId="7" fillId="0" borderId="12" xfId="0" applyNumberFormat="1" applyFont="1" applyFill="1" applyBorder="1"/>
    <xf numFmtId="3" fontId="7" fillId="0" borderId="0" xfId="1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3" fontId="7" fillId="0" borderId="0" xfId="0" applyNumberFormat="1" applyFont="1" applyFill="1"/>
    <xf numFmtId="1" fontId="5" fillId="0" borderId="0" xfId="0" applyNumberFormat="1" applyFont="1" applyFill="1"/>
    <xf numFmtId="167" fontId="5" fillId="0" borderId="0" xfId="0" applyNumberFormat="1" applyFont="1" applyFill="1"/>
    <xf numFmtId="1" fontId="7" fillId="0" borderId="0" xfId="0" applyNumberFormat="1" applyFont="1" applyFill="1" applyBorder="1"/>
    <xf numFmtId="3" fontId="5" fillId="0" borderId="0" xfId="0" applyNumberFormat="1" applyFont="1" applyFill="1"/>
    <xf numFmtId="0" fontId="0" fillId="0" borderId="0" xfId="0" applyFill="1" applyAlignment="1">
      <alignment horizontal="center"/>
    </xf>
    <xf numFmtId="173" fontId="5" fillId="0" borderId="13" xfId="0" applyNumberFormat="1" applyFont="1" applyFill="1" applyBorder="1"/>
    <xf numFmtId="15" fontId="5" fillId="0" borderId="0" xfId="0" applyNumberFormat="1" applyFont="1" applyFill="1" applyBorder="1"/>
    <xf numFmtId="15" fontId="4" fillId="0" borderId="16" xfId="0" applyNumberFormat="1" applyFont="1" applyFill="1" applyBorder="1"/>
    <xf numFmtId="164" fontId="5" fillId="0" borderId="0" xfId="4" applyFont="1" applyFill="1" applyBorder="1"/>
    <xf numFmtId="3" fontId="5" fillId="0" borderId="2" xfId="2" applyFont="1" applyFill="1" applyBorder="1"/>
    <xf numFmtId="166" fontId="5" fillId="0" borderId="2" xfId="2" applyNumberFormat="1" applyFont="1" applyFill="1" applyBorder="1"/>
    <xf numFmtId="0" fontId="5" fillId="0" borderId="2" xfId="0" applyFont="1" applyFill="1" applyBorder="1"/>
    <xf numFmtId="165" fontId="5" fillId="0" borderId="2" xfId="3" applyFont="1" applyFill="1" applyBorder="1"/>
    <xf numFmtId="164" fontId="5" fillId="0" borderId="2" xfId="4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5" fillId="0" borderId="0" xfId="4" applyFont="1" applyFill="1" applyAlignment="1">
      <alignment horizontal="center"/>
    </xf>
    <xf numFmtId="0" fontId="5" fillId="0" borderId="0" xfId="0" applyFont="1" applyFill="1" applyAlignment="1">
      <alignment horizontal="left"/>
    </xf>
    <xf numFmtId="10" fontId="5" fillId="0" borderId="0" xfId="9" applyFont="1" applyFill="1" applyBorder="1"/>
    <xf numFmtId="1" fontId="5" fillId="0" borderId="0" xfId="0" applyNumberFormat="1" applyFont="1" applyFill="1" applyAlignment="1">
      <alignment horizontal="right"/>
    </xf>
    <xf numFmtId="165" fontId="5" fillId="0" borderId="0" xfId="4" applyNumberFormat="1" applyFont="1" applyFill="1" applyBorder="1"/>
    <xf numFmtId="165" fontId="5" fillId="0" borderId="0" xfId="3" applyFont="1" applyFill="1" applyBorder="1"/>
    <xf numFmtId="15" fontId="5" fillId="0" borderId="0" xfId="0" applyNumberFormat="1" applyFont="1" applyFill="1"/>
    <xf numFmtId="15" fontId="5" fillId="0" borderId="15" xfId="0" applyNumberFormat="1" applyFont="1" applyFill="1" applyBorder="1"/>
    <xf numFmtId="15" fontId="4" fillId="0" borderId="17" xfId="0" applyNumberFormat="1" applyFont="1" applyFill="1" applyBorder="1"/>
    <xf numFmtId="15" fontId="4" fillId="0" borderId="2" xfId="0" applyNumberFormat="1" applyFont="1" applyFill="1" applyBorder="1"/>
    <xf numFmtId="3" fontId="4" fillId="0" borderId="14" xfId="2" applyFont="1" applyFill="1" applyBorder="1"/>
    <xf numFmtId="10" fontId="4" fillId="0" borderId="14" xfId="9" applyFont="1" applyFill="1" applyBorder="1"/>
    <xf numFmtId="164" fontId="4" fillId="0" borderId="14" xfId="4" applyFont="1" applyFill="1" applyBorder="1"/>
    <xf numFmtId="165" fontId="4" fillId="0" borderId="14" xfId="4" applyNumberFormat="1" applyFont="1" applyFill="1" applyBorder="1"/>
    <xf numFmtId="164" fontId="4" fillId="0" borderId="14" xfId="3" applyNumberFormat="1" applyFont="1" applyFill="1" applyBorder="1"/>
    <xf numFmtId="165" fontId="4" fillId="0" borderId="14" xfId="3" applyFont="1" applyFill="1" applyBorder="1"/>
    <xf numFmtId="3" fontId="4" fillId="0" borderId="2" xfId="2" applyFont="1" applyFill="1" applyBorder="1"/>
    <xf numFmtId="10" fontId="4" fillId="0" borderId="2" xfId="9" applyFont="1" applyFill="1" applyBorder="1"/>
    <xf numFmtId="164" fontId="4" fillId="0" borderId="2" xfId="4" applyFont="1" applyFill="1" applyBorder="1"/>
    <xf numFmtId="164" fontId="4" fillId="0" borderId="2" xfId="3" applyNumberFormat="1" applyFont="1" applyFill="1" applyBorder="1"/>
    <xf numFmtId="3" fontId="4" fillId="0" borderId="0" xfId="2" applyFont="1" applyFill="1" applyBorder="1"/>
    <xf numFmtId="165" fontId="4" fillId="0" borderId="2" xfId="3" applyFont="1" applyFill="1" applyBorder="1"/>
    <xf numFmtId="15" fontId="5" fillId="0" borderId="14" xfId="0" applyNumberFormat="1" applyFont="1" applyFill="1" applyBorder="1"/>
    <xf numFmtId="3" fontId="4" fillId="0" borderId="12" xfId="2" applyFont="1" applyFill="1" applyBorder="1"/>
    <xf numFmtId="15" fontId="5" fillId="0" borderId="2" xfId="0" applyNumberFormat="1" applyFont="1" applyFill="1" applyBorder="1"/>
    <xf numFmtId="3" fontId="5" fillId="0" borderId="0" xfId="2" applyFont="1" applyFill="1" applyBorder="1" applyAlignment="1">
      <alignment horizontal="right"/>
    </xf>
    <xf numFmtId="8" fontId="5" fillId="0" borderId="0" xfId="3" applyNumberFormat="1" applyFont="1" applyFill="1" applyBorder="1"/>
    <xf numFmtId="173" fontId="5" fillId="0" borderId="0" xfId="0" applyNumberFormat="1" applyFont="1" applyFill="1"/>
    <xf numFmtId="0" fontId="5" fillId="0" borderId="15" xfId="0" applyFont="1" applyFill="1" applyBorder="1"/>
    <xf numFmtId="3" fontId="4" fillId="0" borderId="17" xfId="2" applyFont="1" applyFill="1" applyBorder="1"/>
    <xf numFmtId="0" fontId="4" fillId="0" borderId="18" xfId="0" applyFont="1" applyFill="1" applyBorder="1"/>
    <xf numFmtId="3" fontId="4" fillId="0" borderId="18" xfId="0" applyNumberFormat="1" applyFont="1" applyFill="1" applyBorder="1"/>
    <xf numFmtId="10" fontId="4" fillId="0" borderId="18" xfId="9" applyFont="1" applyFill="1" applyBorder="1"/>
    <xf numFmtId="164" fontId="4" fillId="0" borderId="18" xfId="0" applyNumberFormat="1" applyFont="1" applyFill="1" applyBorder="1"/>
    <xf numFmtId="165" fontId="4" fillId="0" borderId="18" xfId="3" applyFont="1" applyFill="1" applyBorder="1"/>
    <xf numFmtId="164" fontId="4" fillId="0" borderId="18" xfId="3" applyNumberFormat="1" applyFont="1" applyFill="1" applyBorder="1"/>
    <xf numFmtId="164" fontId="4" fillId="0" borderId="18" xfId="4" applyFont="1" applyFill="1" applyBorder="1"/>
    <xf numFmtId="0" fontId="4" fillId="0" borderId="0" xfId="0" applyFont="1" applyFill="1" applyBorder="1"/>
    <xf numFmtId="0" fontId="4" fillId="0" borderId="0" xfId="0" applyFont="1"/>
    <xf numFmtId="0" fontId="5" fillId="0" borderId="0" xfId="0" applyFont="1"/>
    <xf numFmtId="173" fontId="5" fillId="0" borderId="15" xfId="0" applyNumberFormat="1" applyFont="1" applyFill="1" applyBorder="1"/>
    <xf numFmtId="0" fontId="5" fillId="0" borderId="14" xfId="0" applyFont="1" applyFill="1" applyBorder="1"/>
    <xf numFmtId="37" fontId="5" fillId="0" borderId="0" xfId="0" applyNumberFormat="1" applyFont="1" applyBorder="1" applyProtection="1"/>
    <xf numFmtId="0" fontId="5" fillId="0" borderId="15" xfId="0" applyFont="1" applyBorder="1"/>
    <xf numFmtId="37" fontId="5" fillId="0" borderId="0" xfId="0" applyNumberFormat="1" applyFont="1" applyFill="1" applyBorder="1" applyProtection="1"/>
    <xf numFmtId="16" fontId="5" fillId="0" borderId="0" xfId="0" applyNumberFormat="1" applyFont="1"/>
    <xf numFmtId="0" fontId="4" fillId="0" borderId="12" xfId="0" applyFont="1" applyFill="1" applyBorder="1" applyAlignment="1">
      <alignment horizontal="center"/>
    </xf>
    <xf numFmtId="0" fontId="8" fillId="0" borderId="0" xfId="0" applyFont="1" applyFill="1"/>
    <xf numFmtId="0" fontId="11" fillId="0" borderId="0" xfId="0" applyFont="1" applyFill="1"/>
    <xf numFmtId="0" fontId="4" fillId="0" borderId="0" xfId="0" applyFont="1" applyFill="1"/>
    <xf numFmtId="0" fontId="12" fillId="0" borderId="0" xfId="0" applyFont="1" applyFill="1"/>
    <xf numFmtId="14" fontId="5" fillId="0" borderId="0" xfId="0" applyNumberFormat="1" applyFont="1" applyFill="1"/>
    <xf numFmtId="0" fontId="5" fillId="0" borderId="0" xfId="0" applyFont="1" applyFill="1" applyBorder="1"/>
    <xf numFmtId="0" fontId="4" fillId="0" borderId="12" xfId="0" applyFont="1" applyFill="1" applyBorder="1"/>
    <xf numFmtId="170" fontId="4" fillId="0" borderId="12" xfId="1" applyNumberFormat="1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center"/>
    </xf>
    <xf numFmtId="170" fontId="5" fillId="0" borderId="12" xfId="1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37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70" fontId="5" fillId="0" borderId="12" xfId="0" applyNumberFormat="1" applyFont="1" applyFill="1" applyBorder="1"/>
    <xf numFmtId="170" fontId="5" fillId="0" borderId="0" xfId="0" applyNumberFormat="1" applyFont="1" applyFill="1" applyBorder="1"/>
    <xf numFmtId="170" fontId="4" fillId="0" borderId="0" xfId="1" applyNumberFormat="1" applyFont="1" applyFill="1" applyBorder="1" applyAlignment="1">
      <alignment horizontal="center"/>
    </xf>
    <xf numFmtId="170" fontId="5" fillId="0" borderId="0" xfId="1" applyNumberFormat="1" applyFont="1" applyFill="1" applyBorder="1" applyAlignment="1">
      <alignment horizontal="center"/>
    </xf>
    <xf numFmtId="170" fontId="5" fillId="0" borderId="12" xfId="1" applyNumberFormat="1" applyFont="1" applyFill="1" applyBorder="1" applyAlignment="1">
      <alignment horizontal="left"/>
    </xf>
    <xf numFmtId="170" fontId="5" fillId="0" borderId="0" xfId="1" applyNumberFormat="1" applyFont="1" applyFill="1" applyBorder="1" applyAlignment="1">
      <alignment horizontal="left"/>
    </xf>
    <xf numFmtId="170" fontId="5" fillId="0" borderId="12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170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70" fontId="5" fillId="0" borderId="0" xfId="0" applyNumberFormat="1" applyFont="1" applyFill="1"/>
    <xf numFmtId="170" fontId="5" fillId="0" borderId="12" xfId="1" applyNumberFormat="1" applyFont="1" applyFill="1" applyBorder="1"/>
    <xf numFmtId="170" fontId="5" fillId="0" borderId="0" xfId="1" applyNumberFormat="1" applyFont="1" applyFill="1" applyBorder="1"/>
    <xf numFmtId="0" fontId="13" fillId="0" borderId="0" xfId="0" applyFont="1" applyFill="1" applyAlignment="1">
      <alignment horizontal="center"/>
    </xf>
    <xf numFmtId="3" fontId="5" fillId="0" borderId="0" xfId="0" applyNumberFormat="1" applyFont="1" applyFill="1" applyBorder="1"/>
    <xf numFmtId="3" fontId="5" fillId="0" borderId="12" xfId="0" applyNumberFormat="1" applyFont="1" applyFill="1" applyBorder="1"/>
    <xf numFmtId="0" fontId="5" fillId="0" borderId="0" xfId="0" applyFont="1" applyBorder="1"/>
    <xf numFmtId="0" fontId="5" fillId="0" borderId="12" xfId="0" applyFont="1" applyBorder="1"/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/>
    <xf numFmtId="0" fontId="4" fillId="0" borderId="19" xfId="0" applyFont="1" applyFill="1" applyBorder="1" applyAlignment="1">
      <alignment horizontal="center"/>
    </xf>
    <xf numFmtId="170" fontId="4" fillId="0" borderId="19" xfId="1" applyNumberFormat="1" applyFont="1" applyFill="1" applyBorder="1" applyAlignment="1">
      <alignment horizontal="center"/>
    </xf>
    <xf numFmtId="3" fontId="5" fillId="0" borderId="12" xfId="0" applyNumberFormat="1" applyFont="1" applyBorder="1"/>
    <xf numFmtId="167" fontId="5" fillId="0" borderId="12" xfId="0" applyNumberFormat="1" applyFont="1" applyBorder="1"/>
    <xf numFmtId="167" fontId="5" fillId="0" borderId="0" xfId="0" applyNumberFormat="1" applyFont="1"/>
    <xf numFmtId="167" fontId="5" fillId="0" borderId="12" xfId="0" applyNumberFormat="1" applyFont="1" applyFill="1" applyBorder="1"/>
    <xf numFmtId="167" fontId="4" fillId="0" borderId="0" xfId="0" applyNumberFormat="1" applyFont="1" applyFill="1"/>
    <xf numFmtId="170" fontId="5" fillId="0" borderId="12" xfId="0" applyNumberFormat="1" applyFont="1" applyBorder="1"/>
    <xf numFmtId="10" fontId="5" fillId="0" borderId="12" xfId="9" applyFont="1" applyBorder="1"/>
    <xf numFmtId="168" fontId="5" fillId="0" borderId="12" xfId="0" applyNumberFormat="1" applyFont="1" applyFill="1" applyBorder="1"/>
    <xf numFmtId="0" fontId="5" fillId="0" borderId="17" xfId="0" applyFont="1" applyFill="1" applyBorder="1" applyAlignment="1"/>
    <xf numFmtId="0" fontId="5" fillId="0" borderId="2" xfId="0" applyFont="1" applyFill="1" applyBorder="1" applyAlignment="1"/>
    <xf numFmtId="0" fontId="5" fillId="0" borderId="19" xfId="0" applyFont="1" applyFill="1" applyBorder="1" applyAlignment="1"/>
    <xf numFmtId="167" fontId="5" fillId="0" borderId="20" xfId="0" applyNumberFormat="1" applyFont="1" applyFill="1" applyBorder="1" applyAlignment="1"/>
    <xf numFmtId="167" fontId="5" fillId="0" borderId="0" xfId="0" applyNumberFormat="1" applyFont="1" applyFill="1" applyBorder="1"/>
    <xf numFmtId="3" fontId="5" fillId="0" borderId="12" xfId="0" applyNumberFormat="1" applyFont="1" applyFill="1" applyBorder="1" applyAlignment="1">
      <alignment horizontal="center"/>
    </xf>
    <xf numFmtId="0" fontId="4" fillId="0" borderId="12" xfId="0" applyFont="1" applyBorder="1"/>
    <xf numFmtId="170" fontId="5" fillId="0" borderId="0" xfId="1" applyNumberFormat="1" applyFont="1" applyBorder="1"/>
    <xf numFmtId="170" fontId="5" fillId="0" borderId="0" xfId="1" applyNumberFormat="1" applyFont="1"/>
    <xf numFmtId="0" fontId="5" fillId="0" borderId="0" xfId="0" applyFont="1" applyAlignment="1">
      <alignment horizontal="left"/>
    </xf>
    <xf numFmtId="170" fontId="5" fillId="0" borderId="0" xfId="1" applyNumberFormat="1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170" fontId="5" fillId="0" borderId="12" xfId="1" applyNumberFormat="1" applyFont="1" applyBorder="1"/>
    <xf numFmtId="170" fontId="5" fillId="0" borderId="12" xfId="0" applyNumberFormat="1" applyFont="1" applyBorder="1" applyAlignment="1">
      <alignment horizontal="center"/>
    </xf>
    <xf numFmtId="170" fontId="5" fillId="0" borderId="12" xfId="0" applyNumberFormat="1" applyFont="1" applyBorder="1" applyAlignment="1">
      <alignment horizontal="center" wrapText="1"/>
    </xf>
    <xf numFmtId="170" fontId="5" fillId="0" borderId="12" xfId="1" applyNumberFormat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166" fontId="5" fillId="0" borderId="12" xfId="9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170" fontId="5" fillId="0" borderId="12" xfId="1" applyNumberFormat="1" applyFont="1" applyBorder="1" applyAlignment="1">
      <alignment horizontal="left"/>
    </xf>
    <xf numFmtId="170" fontId="5" fillId="4" borderId="12" xfId="1" applyNumberFormat="1" applyFont="1" applyFill="1" applyBorder="1" applyAlignment="1">
      <alignment wrapText="1"/>
    </xf>
    <xf numFmtId="0" fontId="5" fillId="0" borderId="12" xfId="0" quotePrefix="1" applyFont="1" applyFill="1" applyBorder="1" applyAlignment="1">
      <alignment horizontal="center"/>
    </xf>
    <xf numFmtId="0" fontId="5" fillId="0" borderId="12" xfId="0" applyNumberFormat="1" applyFont="1" applyBorder="1"/>
    <xf numFmtId="0" fontId="4" fillId="0" borderId="0" xfId="0" applyFont="1" applyAlignment="1">
      <alignment horizontal="left"/>
    </xf>
    <xf numFmtId="0" fontId="5" fillId="0" borderId="12" xfId="0" applyFont="1" applyFill="1" applyBorder="1" applyProtection="1"/>
    <xf numFmtId="166" fontId="5" fillId="0" borderId="0" xfId="9" applyNumberFormat="1" applyFont="1" applyBorder="1" applyAlignment="1">
      <alignment horizontal="center"/>
    </xf>
    <xf numFmtId="167" fontId="5" fillId="0" borderId="0" xfId="1" applyNumberFormat="1" applyFont="1"/>
    <xf numFmtId="167" fontId="5" fillId="0" borderId="12" xfId="0" applyNumberFormat="1" applyFont="1" applyBorder="1" applyAlignment="1">
      <alignment horizontal="center"/>
    </xf>
    <xf numFmtId="167" fontId="5" fillId="0" borderId="12" xfId="1" applyNumberFormat="1" applyFont="1" applyBorder="1"/>
    <xf numFmtId="167" fontId="5" fillId="4" borderId="12" xfId="1" applyNumberFormat="1" applyFont="1" applyFill="1" applyBorder="1" applyAlignment="1">
      <alignment wrapText="1"/>
    </xf>
    <xf numFmtId="167" fontId="6" fillId="0" borderId="0" xfId="0" applyNumberFormat="1" applyFont="1"/>
    <xf numFmtId="167" fontId="5" fillId="0" borderId="12" xfId="0" applyNumberFormat="1" applyFont="1" applyBorder="1" applyAlignment="1">
      <alignment horizontal="center" wrapText="1"/>
    </xf>
    <xf numFmtId="3" fontId="5" fillId="0" borderId="12" xfId="1" applyNumberFormat="1" applyFont="1" applyBorder="1" applyAlignment="1">
      <alignment horizontal="center"/>
    </xf>
    <xf numFmtId="0" fontId="5" fillId="5" borderId="12" xfId="0" applyFont="1" applyFill="1" applyBorder="1"/>
    <xf numFmtId="167" fontId="5" fillId="0" borderId="19" xfId="0" applyNumberFormat="1" applyFont="1" applyBorder="1"/>
    <xf numFmtId="167" fontId="5" fillId="0" borderId="21" xfId="0" applyNumberFormat="1" applyFont="1" applyBorder="1"/>
    <xf numFmtId="167" fontId="5" fillId="0" borderId="0" xfId="0" applyNumberFormat="1" applyFont="1" applyBorder="1"/>
    <xf numFmtId="0" fontId="5" fillId="0" borderId="17" xfId="0" applyFont="1" applyFill="1" applyBorder="1" applyAlignment="1">
      <alignment horizontal="right"/>
    </xf>
    <xf numFmtId="10" fontId="5" fillId="0" borderId="22" xfId="9" applyFont="1" applyBorder="1"/>
    <xf numFmtId="0" fontId="18" fillId="6" borderId="0" xfId="0" applyFont="1" applyFill="1"/>
    <xf numFmtId="0" fontId="19" fillId="6" borderId="0" xfId="0" applyFont="1" applyFill="1"/>
    <xf numFmtId="0" fontId="18" fillId="6" borderId="15" xfId="0" applyFont="1" applyFill="1" applyBorder="1"/>
    <xf numFmtId="0" fontId="18" fillId="6" borderId="0" xfId="0" applyFont="1" applyFill="1" applyBorder="1"/>
    <xf numFmtId="0" fontId="18" fillId="6" borderId="0" xfId="0" applyFont="1" applyFill="1" applyAlignment="1">
      <alignment horizontal="center"/>
    </xf>
    <xf numFmtId="0" fontId="19" fillId="6" borderId="0" xfId="0" applyFont="1" applyFill="1" applyBorder="1"/>
    <xf numFmtId="0" fontId="19" fillId="6" borderId="0" xfId="0" applyFont="1" applyFill="1" applyAlignment="1">
      <alignment horizontal="center"/>
    </xf>
    <xf numFmtId="0" fontId="22" fillId="6" borderId="0" xfId="0" applyFont="1" applyFill="1"/>
    <xf numFmtId="0" fontId="22" fillId="6" borderId="0" xfId="0" applyFont="1" applyFill="1" applyBorder="1"/>
    <xf numFmtId="0" fontId="22" fillId="6" borderId="0" xfId="0" applyFont="1" applyFill="1" applyAlignment="1">
      <alignment horizontal="center"/>
    </xf>
    <xf numFmtId="165" fontId="18" fillId="6" borderId="0" xfId="3" applyFont="1" applyFill="1" applyBorder="1"/>
    <xf numFmtId="0" fontId="18" fillId="6" borderId="0" xfId="0" applyFont="1" applyFill="1" applyBorder="1" applyAlignment="1">
      <alignment horizontal="center"/>
    </xf>
    <xf numFmtId="164" fontId="18" fillId="6" borderId="0" xfId="0" applyNumberFormat="1" applyFont="1" applyFill="1"/>
    <xf numFmtId="165" fontId="20" fillId="6" borderId="0" xfId="3" applyFont="1" applyFill="1" applyBorder="1"/>
    <xf numFmtId="0" fontId="18" fillId="6" borderId="0" xfId="0" applyFont="1" applyFill="1" applyAlignment="1">
      <alignment wrapText="1"/>
    </xf>
    <xf numFmtId="0" fontId="24" fillId="6" borderId="15" xfId="0" applyFont="1" applyFill="1" applyBorder="1"/>
    <xf numFmtId="0" fontId="24" fillId="6" borderId="0" xfId="0" applyFont="1" applyFill="1" applyBorder="1"/>
    <xf numFmtId="0" fontId="25" fillId="6" borderId="0" xfId="0" applyFont="1" applyFill="1"/>
    <xf numFmtId="174" fontId="18" fillId="6" borderId="15" xfId="0" applyNumberFormat="1" applyFont="1" applyFill="1" applyBorder="1"/>
    <xf numFmtId="0" fontId="18" fillId="6" borderId="0" xfId="0" applyFont="1" applyFill="1" applyBorder="1" applyAlignment="1">
      <alignment horizontal="center" wrapText="1"/>
    </xf>
    <xf numFmtId="0" fontId="18" fillId="6" borderId="15" xfId="0" applyFont="1" applyFill="1" applyBorder="1" applyAlignment="1">
      <alignment horizontal="center"/>
    </xf>
    <xf numFmtId="42" fontId="19" fillId="6" borderId="0" xfId="0" applyNumberFormat="1" applyFont="1" applyFill="1"/>
    <xf numFmtId="42" fontId="18" fillId="6" borderId="0" xfId="0" applyNumberFormat="1" applyFont="1" applyFill="1"/>
    <xf numFmtId="42" fontId="22" fillId="6" borderId="0" xfId="0" applyNumberFormat="1" applyFont="1" applyFill="1"/>
    <xf numFmtId="42" fontId="18" fillId="6" borderId="15" xfId="0" applyNumberFormat="1" applyFont="1" applyFill="1" applyBorder="1"/>
    <xf numFmtId="44" fontId="19" fillId="6" borderId="0" xfId="0" applyNumberFormat="1" applyFont="1" applyFill="1"/>
    <xf numFmtId="44" fontId="18" fillId="6" borderId="0" xfId="0" applyNumberFormat="1" applyFont="1" applyFill="1"/>
    <xf numFmtId="44" fontId="22" fillId="6" borderId="0" xfId="0" applyNumberFormat="1" applyFont="1" applyFill="1"/>
    <xf numFmtId="44" fontId="18" fillId="6" borderId="15" xfId="0" applyNumberFormat="1" applyFont="1" applyFill="1" applyBorder="1"/>
    <xf numFmtId="15" fontId="18" fillId="6" borderId="24" xfId="0" applyNumberFormat="1" applyFont="1" applyFill="1" applyBorder="1" applyAlignment="1">
      <alignment horizontal="center"/>
    </xf>
    <xf numFmtId="10" fontId="18" fillId="6" borderId="24" xfId="9" applyFont="1" applyFill="1" applyBorder="1"/>
    <xf numFmtId="1" fontId="18" fillId="6" borderId="24" xfId="0" applyNumberFormat="1" applyFont="1" applyFill="1" applyBorder="1" applyAlignment="1">
      <alignment horizontal="center"/>
    </xf>
    <xf numFmtId="42" fontId="18" fillId="6" borderId="24" xfId="4" applyNumberFormat="1" applyFont="1" applyFill="1" applyBorder="1"/>
    <xf numFmtId="44" fontId="18" fillId="6" borderId="24" xfId="4" applyNumberFormat="1" applyFont="1" applyFill="1" applyBorder="1"/>
    <xf numFmtId="44" fontId="18" fillId="6" borderId="24" xfId="3" applyNumberFormat="1" applyFont="1" applyFill="1" applyBorder="1"/>
    <xf numFmtId="0" fontId="18" fillId="6" borderId="25" xfId="0" applyFont="1" applyFill="1" applyBorder="1" applyAlignment="1">
      <alignment horizontal="center"/>
    </xf>
    <xf numFmtId="10" fontId="18" fillId="6" borderId="25" xfId="9" applyFont="1" applyFill="1" applyBorder="1"/>
    <xf numFmtId="1" fontId="18" fillId="6" borderId="25" xfId="0" applyNumberFormat="1" applyFont="1" applyFill="1" applyBorder="1" applyAlignment="1">
      <alignment horizontal="center"/>
    </xf>
    <xf numFmtId="42" fontId="18" fillId="6" borderId="25" xfId="4" applyNumberFormat="1" applyFont="1" applyFill="1" applyBorder="1"/>
    <xf numFmtId="44" fontId="18" fillId="6" borderId="25" xfId="4" applyNumberFormat="1" applyFont="1" applyFill="1" applyBorder="1"/>
    <xf numFmtId="44" fontId="18" fillId="6" borderId="25" xfId="3" applyNumberFormat="1" applyFont="1" applyFill="1" applyBorder="1"/>
    <xf numFmtId="0" fontId="18" fillId="6" borderId="26" xfId="0" applyFont="1" applyFill="1" applyBorder="1" applyAlignment="1">
      <alignment horizontal="center"/>
    </xf>
    <xf numFmtId="37" fontId="21" fillId="6" borderId="26" xfId="0" applyNumberFormat="1" applyFont="1" applyFill="1" applyBorder="1" applyProtection="1"/>
    <xf numFmtId="10" fontId="18" fillId="6" borderId="26" xfId="9" applyFont="1" applyFill="1" applyBorder="1"/>
    <xf numFmtId="1" fontId="18" fillId="6" borderId="26" xfId="0" applyNumberFormat="1" applyFont="1" applyFill="1" applyBorder="1" applyAlignment="1">
      <alignment horizontal="center"/>
    </xf>
    <xf numFmtId="42" fontId="18" fillId="6" borderId="26" xfId="4" applyNumberFormat="1" applyFont="1" applyFill="1" applyBorder="1"/>
    <xf numFmtId="44" fontId="18" fillId="6" borderId="26" xfId="4" applyNumberFormat="1" applyFont="1" applyFill="1" applyBorder="1"/>
    <xf numFmtId="44" fontId="18" fillId="6" borderId="26" xfId="3" applyNumberFormat="1" applyFont="1" applyFill="1" applyBorder="1"/>
    <xf numFmtId="15" fontId="18" fillId="6" borderId="25" xfId="0" applyNumberFormat="1" applyFont="1" applyFill="1" applyBorder="1" applyAlignment="1">
      <alignment horizontal="center"/>
    </xf>
    <xf numFmtId="174" fontId="18" fillId="6" borderId="26" xfId="0" applyNumberFormat="1" applyFont="1" applyFill="1" applyBorder="1"/>
    <xf numFmtId="174" fontId="18" fillId="6" borderId="0" xfId="0" applyNumberFormat="1" applyFont="1" applyFill="1" applyBorder="1"/>
    <xf numFmtId="174" fontId="22" fillId="6" borderId="0" xfId="0" applyNumberFormat="1" applyFont="1" applyFill="1" applyBorder="1"/>
    <xf numFmtId="174" fontId="23" fillId="6" borderId="0" xfId="0" applyNumberFormat="1" applyFont="1" applyFill="1" applyBorder="1"/>
    <xf numFmtId="0" fontId="22" fillId="6" borderId="0" xfId="0" applyFont="1" applyFill="1" applyBorder="1" applyAlignment="1">
      <alignment horizontal="center"/>
    </xf>
    <xf numFmtId="174" fontId="18" fillId="6" borderId="24" xfId="0" applyNumberFormat="1" applyFont="1" applyFill="1" applyBorder="1" applyAlignment="1">
      <alignment horizontal="right"/>
    </xf>
    <xf numFmtId="174" fontId="18" fillId="6" borderId="25" xfId="0" applyNumberFormat="1" applyFont="1" applyFill="1" applyBorder="1" applyAlignment="1">
      <alignment horizontal="right"/>
    </xf>
    <xf numFmtId="174" fontId="21" fillId="6" borderId="25" xfId="0" applyNumberFormat="1" applyFont="1" applyFill="1" applyBorder="1" applyAlignment="1">
      <alignment horizontal="right"/>
    </xf>
    <xf numFmtId="174" fontId="18" fillId="6" borderId="26" xfId="0" applyNumberFormat="1" applyFont="1" applyFill="1" applyBorder="1" applyAlignment="1">
      <alignment horizontal="right"/>
    </xf>
    <xf numFmtId="0" fontId="18" fillId="6" borderId="24" xfId="0" applyFont="1" applyFill="1" applyBorder="1" applyAlignment="1">
      <alignment horizontal="center"/>
    </xf>
    <xf numFmtId="3" fontId="18" fillId="6" borderId="24" xfId="2" applyFont="1" applyFill="1" applyBorder="1" applyAlignment="1">
      <alignment horizontal="center"/>
    </xf>
    <xf numFmtId="0" fontId="21" fillId="6" borderId="25" xfId="0" applyFont="1" applyFill="1" applyBorder="1" applyAlignment="1">
      <alignment horizontal="center"/>
    </xf>
    <xf numFmtId="3" fontId="18" fillId="6" borderId="25" xfId="2" applyFont="1" applyFill="1" applyBorder="1" applyAlignment="1">
      <alignment horizontal="center"/>
    </xf>
    <xf numFmtId="0" fontId="21" fillId="6" borderId="26" xfId="0" applyFont="1" applyFill="1" applyBorder="1" applyAlignment="1">
      <alignment horizontal="center"/>
    </xf>
    <xf numFmtId="3" fontId="18" fillId="6" borderId="26" xfId="2" applyFont="1" applyFill="1" applyBorder="1" applyAlignment="1">
      <alignment horizontal="center"/>
    </xf>
    <xf numFmtId="174" fontId="24" fillId="6" borderId="15" xfId="0" applyNumberFormat="1" applyFont="1" applyFill="1" applyBorder="1"/>
    <xf numFmtId="0" fontId="24" fillId="6" borderId="15" xfId="0" applyFont="1" applyFill="1" applyBorder="1" applyAlignment="1">
      <alignment horizontal="center"/>
    </xf>
    <xf numFmtId="42" fontId="24" fillId="6" borderId="15" xfId="0" applyNumberFormat="1" applyFont="1" applyFill="1" applyBorder="1"/>
    <xf numFmtId="44" fontId="24" fillId="6" borderId="15" xfId="0" applyNumberFormat="1" applyFont="1" applyFill="1" applyBorder="1"/>
    <xf numFmtId="44" fontId="18" fillId="7" borderId="24" xfId="4" applyNumberFormat="1" applyFont="1" applyFill="1" applyBorder="1"/>
    <xf numFmtId="42" fontId="18" fillId="7" borderId="24" xfId="4" applyNumberFormat="1" applyFont="1" applyFill="1" applyBorder="1"/>
    <xf numFmtId="44" fontId="18" fillId="7" borderId="25" xfId="4" applyNumberFormat="1" applyFont="1" applyFill="1" applyBorder="1"/>
    <xf numFmtId="42" fontId="18" fillId="7" borderId="25" xfId="4" applyNumberFormat="1" applyFont="1" applyFill="1" applyBorder="1"/>
    <xf numFmtId="1" fontId="18" fillId="7" borderId="24" xfId="0" applyNumberFormat="1" applyFont="1" applyFill="1" applyBorder="1" applyAlignment="1">
      <alignment horizontal="center"/>
    </xf>
    <xf numFmtId="1" fontId="18" fillId="7" borderId="25" xfId="0" applyNumberFormat="1" applyFont="1" applyFill="1" applyBorder="1" applyAlignment="1">
      <alignment horizontal="center"/>
    </xf>
    <xf numFmtId="37" fontId="21" fillId="7" borderId="24" xfId="0" applyNumberFormat="1" applyFont="1" applyFill="1" applyBorder="1" applyProtection="1"/>
    <xf numFmtId="37" fontId="21" fillId="7" borderId="25" xfId="0" applyNumberFormat="1" applyFont="1" applyFill="1" applyBorder="1" applyProtection="1"/>
    <xf numFmtId="10" fontId="18" fillId="7" borderId="24" xfId="9" applyFont="1" applyFill="1" applyBorder="1"/>
    <xf numFmtId="10" fontId="18" fillId="7" borderId="25" xfId="9" applyFont="1" applyFill="1" applyBorder="1"/>
    <xf numFmtId="44" fontId="18" fillId="7" borderId="24" xfId="3" applyNumberFormat="1" applyFont="1" applyFill="1" applyBorder="1"/>
    <xf numFmtId="44" fontId="18" fillId="7" borderId="25" xfId="3" applyNumberFormat="1" applyFont="1" applyFill="1" applyBorder="1"/>
    <xf numFmtId="174" fontId="17" fillId="6" borderId="18" xfId="0" applyNumberFormat="1" applyFont="1" applyFill="1" applyBorder="1"/>
    <xf numFmtId="0" fontId="25" fillId="6" borderId="18" xfId="0" applyFont="1" applyFill="1" applyBorder="1" applyAlignment="1">
      <alignment horizontal="center"/>
    </xf>
    <xf numFmtId="0" fontId="25" fillId="6" borderId="18" xfId="0" applyFont="1" applyFill="1" applyBorder="1"/>
    <xf numFmtId="14" fontId="26" fillId="6" borderId="18" xfId="0" applyNumberFormat="1" applyFont="1" applyFill="1" applyBorder="1" applyAlignment="1">
      <alignment horizontal="center"/>
    </xf>
    <xf numFmtId="42" fontId="26" fillId="6" borderId="18" xfId="0" applyNumberFormat="1" applyFont="1" applyFill="1" applyBorder="1"/>
    <xf numFmtId="44" fontId="25" fillId="6" borderId="18" xfId="3" applyNumberFormat="1" applyFont="1" applyFill="1" applyBorder="1"/>
    <xf numFmtId="42" fontId="25" fillId="6" borderId="18" xfId="0" applyNumberFormat="1" applyFont="1" applyFill="1" applyBorder="1"/>
    <xf numFmtId="44" fontId="25" fillId="6" borderId="18" xfId="0" applyNumberFormat="1" applyFont="1" applyFill="1" applyBorder="1"/>
    <xf numFmtId="174" fontId="28" fillId="6" borderId="0" xfId="0" applyNumberFormat="1" applyFont="1" applyFill="1" applyBorder="1" applyAlignment="1">
      <alignment horizontal="left" indent="2"/>
    </xf>
    <xf numFmtId="174" fontId="15" fillId="6" borderId="15" xfId="0" applyNumberFormat="1" applyFont="1" applyFill="1" applyBorder="1" applyAlignment="1">
      <alignment horizontal="center" wrapText="1"/>
    </xf>
    <xf numFmtId="0" fontId="15" fillId="6" borderId="15" xfId="0" applyFont="1" applyFill="1" applyBorder="1" applyAlignment="1">
      <alignment horizontal="center" wrapText="1"/>
    </xf>
    <xf numFmtId="42" fontId="15" fillId="6" borderId="15" xfId="0" applyNumberFormat="1" applyFont="1" applyFill="1" applyBorder="1" applyAlignment="1">
      <alignment horizontal="center" wrapText="1"/>
    </xf>
    <xf numFmtId="44" fontId="15" fillId="6" borderId="15" xfId="0" applyNumberFormat="1" applyFont="1" applyFill="1" applyBorder="1" applyAlignment="1">
      <alignment horizontal="center" wrapText="1"/>
    </xf>
    <xf numFmtId="42" fontId="15" fillId="6" borderId="15" xfId="4" applyNumberFormat="1" applyFont="1" applyFill="1" applyBorder="1" applyAlignment="1">
      <alignment horizontal="center" wrapText="1"/>
    </xf>
    <xf numFmtId="174" fontId="15" fillId="6" borderId="0" xfId="0" applyNumberFormat="1" applyFont="1" applyFill="1" applyBorder="1" applyAlignment="1">
      <alignment horizontal="center" wrapText="1"/>
    </xf>
    <xf numFmtId="0" fontId="15" fillId="6" borderId="0" xfId="0" applyFont="1" applyFill="1" applyAlignment="1">
      <alignment horizontal="center" wrapText="1"/>
    </xf>
    <xf numFmtId="42" fontId="15" fillId="6" borderId="0" xfId="0" applyNumberFormat="1" applyFont="1" applyFill="1" applyAlignment="1">
      <alignment horizontal="center" wrapText="1"/>
    </xf>
    <xf numFmtId="44" fontId="15" fillId="6" borderId="0" xfId="0" applyNumberFormat="1" applyFont="1" applyFill="1" applyAlignment="1">
      <alignment horizontal="center" wrapText="1"/>
    </xf>
    <xf numFmtId="42" fontId="15" fillId="6" borderId="0" xfId="4" applyNumberFormat="1" applyFont="1" applyFill="1" applyAlignment="1">
      <alignment horizontal="center" wrapText="1"/>
    </xf>
    <xf numFmtId="165" fontId="15" fillId="6" borderId="0" xfId="3" applyFont="1" applyFill="1" applyBorder="1"/>
    <xf numFmtId="164" fontId="19" fillId="6" borderId="0" xfId="0" applyNumberFormat="1" applyFont="1" applyFill="1"/>
    <xf numFmtId="174" fontId="15" fillId="8" borderId="15" xfId="0" applyNumberFormat="1" applyFont="1" applyFill="1" applyBorder="1" applyAlignment="1">
      <alignment horizontal="right"/>
    </xf>
    <xf numFmtId="15" fontId="15" fillId="8" borderId="15" xfId="0" applyNumberFormat="1" applyFont="1" applyFill="1" applyBorder="1" applyAlignment="1">
      <alignment horizontal="center"/>
    </xf>
    <xf numFmtId="3" fontId="15" fillId="8" borderId="15" xfId="2" applyFont="1" applyFill="1" applyBorder="1"/>
    <xf numFmtId="10" fontId="15" fillId="8" borderId="15" xfId="9" applyFont="1" applyFill="1" applyBorder="1"/>
    <xf numFmtId="3" fontId="15" fillId="8" borderId="15" xfId="2" applyFont="1" applyFill="1" applyBorder="1" applyAlignment="1">
      <alignment horizontal="center"/>
    </xf>
    <xf numFmtId="42" fontId="15" fillId="8" borderId="15" xfId="4" applyNumberFormat="1" applyFont="1" applyFill="1" applyBorder="1"/>
    <xf numFmtId="44" fontId="15" fillId="8" borderId="15" xfId="4" applyNumberFormat="1" applyFont="1" applyFill="1" applyBorder="1"/>
    <xf numFmtId="42" fontId="15" fillId="8" borderId="15" xfId="3" applyNumberFormat="1" applyFont="1" applyFill="1" applyBorder="1"/>
    <xf numFmtId="44" fontId="15" fillId="8" borderId="15" xfId="3" applyNumberFormat="1" applyFont="1" applyFill="1" applyBorder="1"/>
    <xf numFmtId="174" fontId="15" fillId="8" borderId="27" xfId="0" applyNumberFormat="1" applyFont="1" applyFill="1" applyBorder="1" applyAlignment="1">
      <alignment horizontal="right"/>
    </xf>
    <xf numFmtId="15" fontId="15" fillId="8" borderId="27" xfId="0" applyNumberFormat="1" applyFont="1" applyFill="1" applyBorder="1" applyAlignment="1">
      <alignment horizontal="center"/>
    </xf>
    <xf numFmtId="174" fontId="15" fillId="8" borderId="15" xfId="2" applyNumberFormat="1" applyFont="1" applyFill="1" applyBorder="1" applyAlignment="1">
      <alignment horizontal="right"/>
    </xf>
    <xf numFmtId="0" fontId="29" fillId="8" borderId="15" xfId="0" applyFont="1" applyFill="1" applyBorder="1" applyAlignment="1">
      <alignment horizontal="center"/>
    </xf>
    <xf numFmtId="174" fontId="15" fillId="8" borderId="23" xfId="0" applyNumberFormat="1" applyFont="1" applyFill="1" applyBorder="1"/>
    <xf numFmtId="0" fontId="15" fillId="8" borderId="23" xfId="0" applyFont="1" applyFill="1" applyBorder="1" applyAlignment="1">
      <alignment horizontal="center"/>
    </xf>
    <xf numFmtId="3" fontId="15" fillId="8" borderId="23" xfId="0" applyNumberFormat="1" applyFont="1" applyFill="1" applyBorder="1"/>
    <xf numFmtId="10" fontId="27" fillId="8" borderId="23" xfId="9" applyFont="1" applyFill="1" applyBorder="1"/>
    <xf numFmtId="3" fontId="15" fillId="8" borderId="23" xfId="0" applyNumberFormat="1" applyFont="1" applyFill="1" applyBorder="1" applyAlignment="1">
      <alignment horizontal="center"/>
    </xf>
    <xf numFmtId="42" fontId="15" fillId="8" borderId="23" xfId="0" applyNumberFormat="1" applyFont="1" applyFill="1" applyBorder="1"/>
    <xf numFmtId="44" fontId="27" fillId="8" borderId="23" xfId="0" applyNumberFormat="1" applyFont="1" applyFill="1" applyBorder="1"/>
    <xf numFmtId="42" fontId="27" fillId="8" borderId="23" xfId="0" applyNumberFormat="1" applyFont="1" applyFill="1" applyBorder="1"/>
    <xf numFmtId="174" fontId="15" fillId="11" borderId="15" xfId="0" applyNumberFormat="1" applyFont="1" applyFill="1" applyBorder="1" applyAlignment="1">
      <alignment horizontal="right"/>
    </xf>
    <xf numFmtId="15" fontId="15" fillId="11" borderId="15" xfId="0" applyNumberFormat="1" applyFont="1" applyFill="1" applyBorder="1" applyAlignment="1">
      <alignment horizontal="center"/>
    </xf>
    <xf numFmtId="3" fontId="15" fillId="11" borderId="15" xfId="2" applyFont="1" applyFill="1" applyBorder="1"/>
    <xf numFmtId="10" fontId="15" fillId="11" borderId="15" xfId="9" applyFont="1" applyFill="1" applyBorder="1"/>
    <xf numFmtId="3" fontId="15" fillId="11" borderId="15" xfId="2" applyFont="1" applyFill="1" applyBorder="1" applyAlignment="1">
      <alignment horizontal="center"/>
    </xf>
    <xf numFmtId="42" fontId="15" fillId="11" borderId="15" xfId="4" applyNumberFormat="1" applyFont="1" applyFill="1" applyBorder="1"/>
    <xf numFmtId="44" fontId="15" fillId="11" borderId="15" xfId="4" applyNumberFormat="1" applyFont="1" applyFill="1" applyBorder="1"/>
    <xf numFmtId="42" fontId="15" fillId="11" borderId="15" xfId="3" applyNumberFormat="1" applyFont="1" applyFill="1" applyBorder="1"/>
    <xf numFmtId="44" fontId="15" fillId="11" borderId="15" xfId="3" applyNumberFormat="1" applyFont="1" applyFill="1" applyBorder="1"/>
    <xf numFmtId="174" fontId="15" fillId="11" borderId="27" xfId="0" applyNumberFormat="1" applyFont="1" applyFill="1" applyBorder="1" applyAlignment="1">
      <alignment horizontal="right"/>
    </xf>
    <xf numFmtId="15" fontId="15" fillId="11" borderId="27" xfId="0" applyNumberFormat="1" applyFont="1" applyFill="1" applyBorder="1" applyAlignment="1">
      <alignment horizontal="center"/>
    </xf>
    <xf numFmtId="174" fontId="15" fillId="11" borderId="15" xfId="2" applyNumberFormat="1" applyFont="1" applyFill="1" applyBorder="1" applyAlignment="1">
      <alignment horizontal="right"/>
    </xf>
    <xf numFmtId="0" fontId="29" fillId="11" borderId="15" xfId="0" applyFont="1" applyFill="1" applyBorder="1" applyAlignment="1">
      <alignment horizontal="center"/>
    </xf>
    <xf numFmtId="174" fontId="15" fillId="11" borderId="23" xfId="0" applyNumberFormat="1" applyFont="1" applyFill="1" applyBorder="1"/>
    <xf numFmtId="0" fontId="15" fillId="11" borderId="23" xfId="0" applyFont="1" applyFill="1" applyBorder="1" applyAlignment="1">
      <alignment horizontal="center"/>
    </xf>
    <xf numFmtId="3" fontId="15" fillId="11" borderId="23" xfId="0" applyNumberFormat="1" applyFont="1" applyFill="1" applyBorder="1"/>
    <xf numFmtId="10" fontId="27" fillId="11" borderId="23" xfId="9" applyFont="1" applyFill="1" applyBorder="1"/>
    <xf numFmtId="3" fontId="15" fillId="11" borderId="23" xfId="0" applyNumberFormat="1" applyFont="1" applyFill="1" applyBorder="1" applyAlignment="1">
      <alignment horizontal="center"/>
    </xf>
    <xf numFmtId="42" fontId="15" fillId="11" borderId="23" xfId="0" applyNumberFormat="1" applyFont="1" applyFill="1" applyBorder="1"/>
    <xf numFmtId="44" fontId="27" fillId="11" borderId="23" xfId="0" applyNumberFormat="1" applyFont="1" applyFill="1" applyBorder="1"/>
    <xf numFmtId="42" fontId="27" fillId="11" borderId="23" xfId="0" applyNumberFormat="1" applyFont="1" applyFill="1" applyBorder="1"/>
    <xf numFmtId="174" fontId="16" fillId="10" borderId="28" xfId="0" applyNumberFormat="1" applyFont="1" applyFill="1" applyBorder="1" applyAlignment="1">
      <alignment horizontal="center"/>
    </xf>
    <xf numFmtId="174" fontId="16" fillId="10" borderId="29" xfId="0" applyNumberFormat="1" applyFont="1" applyFill="1" applyBorder="1" applyAlignment="1">
      <alignment horizontal="center"/>
    </xf>
    <xf numFmtId="174" fontId="16" fillId="10" borderId="30" xfId="0" applyNumberFormat="1" applyFont="1" applyFill="1" applyBorder="1" applyAlignment="1">
      <alignment horizontal="center"/>
    </xf>
    <xf numFmtId="174" fontId="16" fillId="9" borderId="28" xfId="0" applyNumberFormat="1" applyFont="1" applyFill="1" applyBorder="1" applyAlignment="1">
      <alignment horizontal="center"/>
    </xf>
    <xf numFmtId="174" fontId="16" fillId="9" borderId="29" xfId="0" applyNumberFormat="1" applyFont="1" applyFill="1" applyBorder="1" applyAlignment="1">
      <alignment horizontal="center"/>
    </xf>
    <xf numFmtId="174" fontId="16" fillId="9" borderId="3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170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70" fontId="5" fillId="0" borderId="12" xfId="0" applyNumberFormat="1" applyFont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center"/>
    </xf>
  </cellXfs>
  <cellStyles count="11">
    <cellStyle name="Comma" xfId="1" builtinId="3"/>
    <cellStyle name="Comma0" xfId="2"/>
    <cellStyle name="Currency" xfId="3" builtinId="4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Zeros="0" tabSelected="1" zoomScale="90" zoomScaleNormal="90" zoomScaleSheetLayoutView="70" workbookViewId="0">
      <selection activeCell="A16" sqref="A16"/>
    </sheetView>
  </sheetViews>
  <sheetFormatPr defaultColWidth="10.28515625" defaultRowHeight="15" x14ac:dyDescent="0.25"/>
  <cols>
    <col min="1" max="1" width="14.28515625" style="300" customWidth="1"/>
    <col min="2" max="2" width="7.140625" style="254" customWidth="1"/>
    <col min="3" max="4" width="9.7109375" style="250" customWidth="1"/>
    <col min="5" max="5" width="7.7109375" style="254" customWidth="1"/>
    <col min="6" max="6" width="11.42578125" style="272" customWidth="1"/>
    <col min="7" max="7" width="10.7109375" style="276" customWidth="1"/>
    <col min="8" max="8" width="8.140625" style="272" customWidth="1"/>
    <col min="9" max="9" width="9.85546875" style="272" bestFit="1" customWidth="1"/>
    <col min="10" max="10" width="8.85546875" style="272" customWidth="1"/>
    <col min="11" max="11" width="9.85546875" style="272" bestFit="1" customWidth="1"/>
    <col min="12" max="12" width="7.42578125" style="276" customWidth="1"/>
    <col min="13" max="13" width="9.7109375" style="276" customWidth="1"/>
    <col min="14" max="14" width="2.5703125" style="253" customWidth="1"/>
    <col min="15" max="15" width="13.85546875" style="300" customWidth="1"/>
    <col min="16" max="16" width="7.140625" style="254" customWidth="1"/>
    <col min="17" max="17" width="7.7109375" style="250" bestFit="1" customWidth="1"/>
    <col min="18" max="18" width="8.42578125" style="250" bestFit="1" customWidth="1"/>
    <col min="19" max="19" width="6.7109375" style="254" bestFit="1" customWidth="1"/>
    <col min="20" max="20" width="10.140625" style="272" customWidth="1"/>
    <col min="21" max="21" width="10.140625" style="276" customWidth="1"/>
    <col min="22" max="22" width="8.42578125" style="272" bestFit="1" customWidth="1"/>
    <col min="23" max="23" width="9.85546875" style="272" bestFit="1" customWidth="1"/>
    <col min="24" max="24" width="9.140625" style="272" bestFit="1" customWidth="1"/>
    <col min="25" max="25" width="9.85546875" style="272" bestFit="1" customWidth="1"/>
    <col min="26" max="26" width="7.42578125" style="276" customWidth="1"/>
    <col min="27" max="27" width="9" style="276" bestFit="1" customWidth="1"/>
    <col min="28" max="28" width="3.85546875" style="250" customWidth="1"/>
    <col min="29" max="16384" width="10.28515625" style="250"/>
  </cols>
  <sheetData>
    <row r="1" spans="1:29" s="267" customFormat="1" ht="27" thickBot="1" x14ac:dyDescent="0.45">
      <c r="A1" s="330" t="s">
        <v>319</v>
      </c>
      <c r="B1" s="331"/>
      <c r="C1" s="332"/>
      <c r="D1" s="332"/>
      <c r="E1" s="333"/>
      <c r="F1" s="334"/>
      <c r="G1" s="335"/>
      <c r="H1" s="336"/>
      <c r="I1" s="336"/>
      <c r="J1" s="336"/>
      <c r="K1" s="336"/>
      <c r="L1" s="337"/>
      <c r="M1" s="337"/>
      <c r="N1" s="332"/>
      <c r="O1" s="330" t="s">
        <v>320</v>
      </c>
      <c r="P1" s="331"/>
      <c r="Q1" s="332"/>
      <c r="R1" s="332"/>
      <c r="S1" s="333"/>
      <c r="T1" s="334"/>
      <c r="U1" s="335"/>
      <c r="V1" s="336"/>
      <c r="W1" s="336"/>
      <c r="X1" s="336"/>
      <c r="Y1" s="336"/>
      <c r="Z1" s="337"/>
      <c r="AA1" s="337"/>
    </row>
    <row r="2" spans="1:29" s="251" customFormat="1" ht="16.5" thickTop="1" x14ac:dyDescent="0.25">
      <c r="A2" s="338" t="s">
        <v>323</v>
      </c>
      <c r="B2" s="256"/>
      <c r="E2" s="256"/>
      <c r="F2" s="271"/>
      <c r="G2" s="275"/>
      <c r="H2" s="271"/>
      <c r="I2" s="271"/>
      <c r="J2" s="271"/>
      <c r="K2" s="271"/>
      <c r="L2" s="275"/>
      <c r="M2" s="275"/>
      <c r="N2" s="255"/>
      <c r="O2" s="338" t="s">
        <v>325</v>
      </c>
      <c r="P2" s="256"/>
      <c r="S2" s="256"/>
      <c r="T2" s="271"/>
      <c r="U2" s="275"/>
      <c r="V2" s="271"/>
      <c r="W2" s="271"/>
      <c r="X2" s="271"/>
      <c r="Y2" s="271"/>
      <c r="Z2" s="275"/>
      <c r="AA2" s="275"/>
    </row>
    <row r="4" spans="1:29" s="265" customFormat="1" ht="23.25" x14ac:dyDescent="0.35">
      <c r="A4" s="314" t="s">
        <v>322</v>
      </c>
      <c r="B4" s="315"/>
      <c r="E4" s="315"/>
      <c r="F4" s="316"/>
      <c r="G4" s="317"/>
      <c r="H4" s="316"/>
      <c r="I4" s="316"/>
      <c r="J4" s="316"/>
      <c r="K4" s="316"/>
      <c r="L4" s="317"/>
      <c r="M4" s="317"/>
      <c r="N4" s="266"/>
      <c r="O4" s="314" t="s">
        <v>324</v>
      </c>
      <c r="P4" s="315"/>
      <c r="S4" s="315"/>
      <c r="T4" s="316"/>
      <c r="U4" s="317"/>
      <c r="V4" s="316"/>
      <c r="W4" s="316"/>
      <c r="X4" s="316"/>
      <c r="Y4" s="316"/>
      <c r="Z4" s="317"/>
      <c r="AA4" s="317"/>
    </row>
    <row r="5" spans="1:29" s="257" customFormat="1" ht="21.75" thickBot="1" x14ac:dyDescent="0.4">
      <c r="A5" s="301"/>
      <c r="B5" s="303"/>
      <c r="C5" s="258"/>
      <c r="E5" s="259"/>
      <c r="F5" s="273"/>
      <c r="G5" s="277"/>
      <c r="H5" s="273"/>
      <c r="I5" s="273"/>
      <c r="J5" s="273"/>
      <c r="K5" s="273"/>
      <c r="L5" s="277"/>
      <c r="M5" s="277"/>
      <c r="N5" s="258"/>
      <c r="O5" s="301"/>
      <c r="P5" s="303"/>
      <c r="Q5" s="258"/>
      <c r="S5" s="259"/>
      <c r="T5" s="273"/>
      <c r="U5" s="277"/>
      <c r="V5" s="273"/>
      <c r="W5" s="273"/>
      <c r="X5" s="273"/>
      <c r="Y5" s="273"/>
      <c r="Z5" s="277"/>
      <c r="AA5" s="277"/>
    </row>
    <row r="6" spans="1:29" ht="19.5" thickBot="1" x14ac:dyDescent="0.35">
      <c r="A6" s="393" t="s">
        <v>315</v>
      </c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5"/>
      <c r="O6" s="396" t="s">
        <v>315</v>
      </c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8"/>
    </row>
    <row r="7" spans="1:29" s="264" customFormat="1" ht="47.25" x14ac:dyDescent="0.25">
      <c r="A7" s="339" t="s">
        <v>308</v>
      </c>
      <c r="B7" s="340" t="s">
        <v>19</v>
      </c>
      <c r="C7" s="340" t="s">
        <v>309</v>
      </c>
      <c r="D7" s="340" t="s">
        <v>3</v>
      </c>
      <c r="E7" s="340" t="s">
        <v>4</v>
      </c>
      <c r="F7" s="341" t="s">
        <v>5</v>
      </c>
      <c r="G7" s="342" t="s">
        <v>6</v>
      </c>
      <c r="H7" s="341" t="s">
        <v>7</v>
      </c>
      <c r="I7" s="341" t="s">
        <v>317</v>
      </c>
      <c r="J7" s="343" t="s">
        <v>9</v>
      </c>
      <c r="K7" s="341" t="s">
        <v>10</v>
      </c>
      <c r="L7" s="342" t="s">
        <v>21</v>
      </c>
      <c r="M7" s="342" t="s">
        <v>191</v>
      </c>
      <c r="N7" s="269"/>
      <c r="O7" s="339" t="s">
        <v>308</v>
      </c>
      <c r="P7" s="340" t="s">
        <v>19</v>
      </c>
      <c r="Q7" s="340" t="s">
        <v>309</v>
      </c>
      <c r="R7" s="340" t="s">
        <v>3</v>
      </c>
      <c r="S7" s="340" t="s">
        <v>4</v>
      </c>
      <c r="T7" s="341" t="s">
        <v>5</v>
      </c>
      <c r="U7" s="342" t="s">
        <v>6</v>
      </c>
      <c r="V7" s="341" t="s">
        <v>7</v>
      </c>
      <c r="W7" s="341" t="s">
        <v>317</v>
      </c>
      <c r="X7" s="343" t="s">
        <v>9</v>
      </c>
      <c r="Y7" s="341" t="s">
        <v>10</v>
      </c>
      <c r="Z7" s="342" t="s">
        <v>21</v>
      </c>
      <c r="AA7" s="342" t="s">
        <v>191</v>
      </c>
    </row>
    <row r="8" spans="1:29" ht="16.149999999999999" customHeight="1" x14ac:dyDescent="0.25">
      <c r="A8" s="304">
        <f>A15</f>
        <v>43381</v>
      </c>
      <c r="B8" s="279" t="s">
        <v>12</v>
      </c>
      <c r="C8" s="324"/>
      <c r="D8" s="326"/>
      <c r="E8" s="281">
        <f>D8*C8</f>
        <v>0</v>
      </c>
      <c r="F8" s="282">
        <f>+G8*E8</f>
        <v>0</v>
      </c>
      <c r="G8" s="318"/>
      <c r="H8" s="319"/>
      <c r="I8" s="282">
        <f>H8*(C8/1000)</f>
        <v>0</v>
      </c>
      <c r="J8" s="282" t="e">
        <f>F8/(C8/1000)</f>
        <v>#DIV/0!</v>
      </c>
      <c r="K8" s="282">
        <f>F8-I8</f>
        <v>0</v>
      </c>
      <c r="L8" s="284" t="e">
        <f>I8/F8</f>
        <v>#DIV/0!</v>
      </c>
      <c r="M8" s="284" t="e">
        <f>K8/E8</f>
        <v>#DIV/0!</v>
      </c>
      <c r="N8" s="260"/>
      <c r="O8" s="304">
        <f>O15</f>
        <v>43381</v>
      </c>
      <c r="P8" s="279" t="s">
        <v>12</v>
      </c>
      <c r="Q8" s="324"/>
      <c r="R8" s="280" t="e">
        <f>S8/Q8</f>
        <v>#DIV/0!</v>
      </c>
      <c r="S8" s="322"/>
      <c r="T8" s="319"/>
      <c r="U8" s="283" t="e">
        <f>T8/S8</f>
        <v>#DIV/0!</v>
      </c>
      <c r="V8" s="282" t="e">
        <f>(W8/Q8)*1000</f>
        <v>#DIV/0!</v>
      </c>
      <c r="W8" s="319"/>
      <c r="X8" s="282" t="e">
        <f>T8/(Q8/1000)</f>
        <v>#DIV/0!</v>
      </c>
      <c r="Y8" s="282">
        <f>T8-W8</f>
        <v>0</v>
      </c>
      <c r="Z8" s="284" t="e">
        <f>W8/T8</f>
        <v>#DIV/0!</v>
      </c>
      <c r="AA8" s="284" t="e">
        <f>Y8/S8</f>
        <v>#DIV/0!</v>
      </c>
      <c r="AC8" s="262"/>
    </row>
    <row r="9" spans="1:29" ht="16.149999999999999" customHeight="1" x14ac:dyDescent="0.25">
      <c r="A9" s="305">
        <f>A16</f>
        <v>43395</v>
      </c>
      <c r="B9" s="285" t="s">
        <v>13</v>
      </c>
      <c r="C9" s="325"/>
      <c r="D9" s="327"/>
      <c r="E9" s="287">
        <f>D9*C9</f>
        <v>0</v>
      </c>
      <c r="F9" s="288">
        <f>+G9*E9</f>
        <v>0</v>
      </c>
      <c r="G9" s="320"/>
      <c r="H9" s="321"/>
      <c r="I9" s="288">
        <f>H9*(C9/1000)</f>
        <v>0</v>
      </c>
      <c r="J9" s="288" t="e">
        <f>F9/(C9/1000)</f>
        <v>#DIV/0!</v>
      </c>
      <c r="K9" s="288">
        <f>F9-I9</f>
        <v>0</v>
      </c>
      <c r="L9" s="290" t="e">
        <f>I9/F9</f>
        <v>#DIV/0!</v>
      </c>
      <c r="M9" s="290" t="e">
        <f>K9/E9</f>
        <v>#DIV/0!</v>
      </c>
      <c r="N9" s="260"/>
      <c r="O9" s="305">
        <f>O16</f>
        <v>43395</v>
      </c>
      <c r="P9" s="285" t="s">
        <v>13</v>
      </c>
      <c r="Q9" s="325"/>
      <c r="R9" s="286" t="e">
        <f>S9/Q9</f>
        <v>#DIV/0!</v>
      </c>
      <c r="S9" s="323"/>
      <c r="T9" s="321"/>
      <c r="U9" s="289" t="e">
        <f>T9/S9</f>
        <v>#DIV/0!</v>
      </c>
      <c r="V9" s="288" t="e">
        <f>(W9/Q9)*1000</f>
        <v>#DIV/0!</v>
      </c>
      <c r="W9" s="321"/>
      <c r="X9" s="288" t="e">
        <f>T9/(Q9/1000)</f>
        <v>#DIV/0!</v>
      </c>
      <c r="Y9" s="288">
        <f>T9-W9</f>
        <v>0</v>
      </c>
      <c r="Z9" s="290" t="e">
        <f>W9/T9</f>
        <v>#DIV/0!</v>
      </c>
      <c r="AA9" s="290" t="e">
        <f>Y9/S9</f>
        <v>#DIV/0!</v>
      </c>
      <c r="AC9" s="262"/>
    </row>
    <row r="10" spans="1:29" ht="15.75" thickBot="1" x14ac:dyDescent="0.3">
      <c r="A10" s="299"/>
      <c r="B10" s="291"/>
      <c r="C10" s="292"/>
      <c r="D10" s="293"/>
      <c r="E10" s="294"/>
      <c r="F10" s="295"/>
      <c r="G10" s="296"/>
      <c r="H10" s="295"/>
      <c r="I10" s="295"/>
      <c r="J10" s="295"/>
      <c r="K10" s="295"/>
      <c r="L10" s="297"/>
      <c r="M10" s="297"/>
      <c r="N10" s="260"/>
      <c r="O10" s="299"/>
      <c r="P10" s="291"/>
      <c r="Q10" s="292"/>
      <c r="R10" s="293"/>
      <c r="S10" s="294"/>
      <c r="T10" s="295"/>
      <c r="U10" s="296"/>
      <c r="V10" s="295"/>
      <c r="W10" s="295"/>
      <c r="X10" s="295"/>
      <c r="Y10" s="295"/>
      <c r="Z10" s="297"/>
      <c r="AA10" s="297"/>
      <c r="AC10" s="262"/>
    </row>
    <row r="11" spans="1:29" s="251" customFormat="1" ht="16.899999999999999" customHeight="1" thickTop="1" x14ac:dyDescent="0.25">
      <c r="A11" s="372" t="s">
        <v>312</v>
      </c>
      <c r="B11" s="373"/>
      <c r="C11" s="374">
        <f>SUM(C8:C9)</f>
        <v>0</v>
      </c>
      <c r="D11" s="375" t="e">
        <f>E11/C11</f>
        <v>#DIV/0!</v>
      </c>
      <c r="E11" s="376">
        <f>SUM(E8:E9)</f>
        <v>0</v>
      </c>
      <c r="F11" s="377">
        <f>SUM(F8:F9)</f>
        <v>0</v>
      </c>
      <c r="G11" s="378" t="e">
        <f>F11/E11</f>
        <v>#DIV/0!</v>
      </c>
      <c r="H11" s="379" t="e">
        <f>(I11/C11)*1000</f>
        <v>#DIV/0!</v>
      </c>
      <c r="I11" s="377">
        <f>SUM(I8:I9)</f>
        <v>0</v>
      </c>
      <c r="J11" s="377" t="e">
        <f>F11/(C11/1000)</f>
        <v>#DIV/0!</v>
      </c>
      <c r="K11" s="377">
        <f>F11-I11</f>
        <v>0</v>
      </c>
      <c r="L11" s="380" t="e">
        <f>I11/F11</f>
        <v>#DIV/0!</v>
      </c>
      <c r="M11" s="380" t="e">
        <f>K11/E11</f>
        <v>#DIV/0!</v>
      </c>
      <c r="N11" s="349"/>
      <c r="O11" s="351" t="s">
        <v>312</v>
      </c>
      <c r="P11" s="352"/>
      <c r="Q11" s="353">
        <f>SUM(Q8:Q9)</f>
        <v>0</v>
      </c>
      <c r="R11" s="354" t="e">
        <f>S11/Q11</f>
        <v>#DIV/0!</v>
      </c>
      <c r="S11" s="355">
        <f>SUM(S8:S9)</f>
        <v>0</v>
      </c>
      <c r="T11" s="356">
        <f>SUM(T8:T9)</f>
        <v>0</v>
      </c>
      <c r="U11" s="357" t="e">
        <f>T11/S11</f>
        <v>#DIV/0!</v>
      </c>
      <c r="V11" s="358" t="e">
        <f>(W11/Q11)*1000</f>
        <v>#DIV/0!</v>
      </c>
      <c r="W11" s="356">
        <f>SUM(W8:W9)</f>
        <v>0</v>
      </c>
      <c r="X11" s="356" t="e">
        <f>T11/(Q11/1000)</f>
        <v>#DIV/0!</v>
      </c>
      <c r="Y11" s="356">
        <f>T11-W11</f>
        <v>0</v>
      </c>
      <c r="Z11" s="359" t="e">
        <f>W11/T11</f>
        <v>#DIV/0!</v>
      </c>
      <c r="AA11" s="359" t="e">
        <f>Y11/S11</f>
        <v>#DIV/0!</v>
      </c>
      <c r="AC11" s="350"/>
    </row>
    <row r="12" spans="1:29" ht="15.75" thickBot="1" x14ac:dyDescent="0.3">
      <c r="B12" s="261"/>
      <c r="C12" s="253"/>
      <c r="P12" s="261"/>
      <c r="Q12" s="253"/>
    </row>
    <row r="13" spans="1:29" ht="19.5" thickBot="1" x14ac:dyDescent="0.35">
      <c r="A13" s="393" t="s">
        <v>316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5"/>
      <c r="O13" s="396" t="s">
        <v>316</v>
      </c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8"/>
    </row>
    <row r="14" spans="1:29" s="264" customFormat="1" ht="47.25" x14ac:dyDescent="0.25">
      <c r="A14" s="344" t="s">
        <v>308</v>
      </c>
      <c r="B14" s="345" t="s">
        <v>19</v>
      </c>
      <c r="C14" s="345" t="s">
        <v>309</v>
      </c>
      <c r="D14" s="345" t="s">
        <v>3</v>
      </c>
      <c r="E14" s="345" t="s">
        <v>4</v>
      </c>
      <c r="F14" s="346" t="s">
        <v>5</v>
      </c>
      <c r="G14" s="347" t="s">
        <v>6</v>
      </c>
      <c r="H14" s="346" t="s">
        <v>7</v>
      </c>
      <c r="I14" s="341" t="s">
        <v>317</v>
      </c>
      <c r="J14" s="348" t="s">
        <v>9</v>
      </c>
      <c r="K14" s="346" t="s">
        <v>10</v>
      </c>
      <c r="L14" s="347" t="s">
        <v>21</v>
      </c>
      <c r="M14" s="347" t="s">
        <v>191</v>
      </c>
      <c r="N14" s="269"/>
      <c r="O14" s="344" t="s">
        <v>308</v>
      </c>
      <c r="P14" s="345" t="s">
        <v>19</v>
      </c>
      <c r="Q14" s="345" t="s">
        <v>309</v>
      </c>
      <c r="R14" s="345" t="s">
        <v>3</v>
      </c>
      <c r="S14" s="345" t="s">
        <v>4</v>
      </c>
      <c r="T14" s="346" t="s">
        <v>5</v>
      </c>
      <c r="U14" s="347" t="s">
        <v>6</v>
      </c>
      <c r="V14" s="346" t="s">
        <v>7</v>
      </c>
      <c r="W14" s="341" t="s">
        <v>317</v>
      </c>
      <c r="X14" s="348" t="s">
        <v>9</v>
      </c>
      <c r="Y14" s="346" t="s">
        <v>10</v>
      </c>
      <c r="Z14" s="347" t="s">
        <v>21</v>
      </c>
      <c r="AA14" s="347" t="s">
        <v>191</v>
      </c>
    </row>
    <row r="15" spans="1:29" ht="16.149999999999999" customHeight="1" x14ac:dyDescent="0.25">
      <c r="A15" s="304">
        <v>43381</v>
      </c>
      <c r="B15" s="279" t="s">
        <v>12</v>
      </c>
      <c r="C15" s="324"/>
      <c r="D15" s="326"/>
      <c r="E15" s="281">
        <f t="shared" ref="E15:E23" si="0">D15*C15</f>
        <v>0</v>
      </c>
      <c r="F15" s="282">
        <f t="shared" ref="F15:F22" si="1">+G15*E15</f>
        <v>0</v>
      </c>
      <c r="G15" s="318"/>
      <c r="H15" s="319"/>
      <c r="I15" s="282">
        <f t="shared" ref="I15:I23" si="2">H15*(C15/1000)</f>
        <v>0</v>
      </c>
      <c r="J15" s="282" t="e">
        <f t="shared" ref="J15:J23" si="3">F15/(C15/1000)</f>
        <v>#DIV/0!</v>
      </c>
      <c r="K15" s="282">
        <f t="shared" ref="K15:K22" si="4">F15-I15</f>
        <v>0</v>
      </c>
      <c r="L15" s="284" t="e">
        <f t="shared" ref="L15:L22" si="5">I15/F15</f>
        <v>#DIV/0!</v>
      </c>
      <c r="M15" s="284" t="e">
        <f t="shared" ref="M15:M22" si="6">K15/E15</f>
        <v>#DIV/0!</v>
      </c>
      <c r="N15" s="260"/>
      <c r="O15" s="304">
        <v>43381</v>
      </c>
      <c r="P15" s="279" t="s">
        <v>12</v>
      </c>
      <c r="Q15" s="324"/>
      <c r="R15" s="280" t="e">
        <f>S15/Q15</f>
        <v>#DIV/0!</v>
      </c>
      <c r="S15" s="322"/>
      <c r="T15" s="319"/>
      <c r="U15" s="283" t="e">
        <f>T15/S15</f>
        <v>#DIV/0!</v>
      </c>
      <c r="V15" s="282" t="e">
        <f>(W15/Q15)*1000</f>
        <v>#DIV/0!</v>
      </c>
      <c r="W15" s="319"/>
      <c r="X15" s="282" t="e">
        <f>T15/(Q15/1000)</f>
        <v>#DIV/0!</v>
      </c>
      <c r="Y15" s="282">
        <f>T15-W15</f>
        <v>0</v>
      </c>
      <c r="Z15" s="284" t="e">
        <f>W15/T15</f>
        <v>#DIV/0!</v>
      </c>
      <c r="AA15" s="284" t="e">
        <f>Y15/S15</f>
        <v>#DIV/0!</v>
      </c>
      <c r="AC15" s="262"/>
    </row>
    <row r="16" spans="1:29" ht="16.149999999999999" customHeight="1" x14ac:dyDescent="0.25">
      <c r="A16" s="305">
        <f>A15+14</f>
        <v>43395</v>
      </c>
      <c r="B16" s="285" t="s">
        <v>13</v>
      </c>
      <c r="C16" s="325"/>
      <c r="D16" s="327"/>
      <c r="E16" s="287">
        <f t="shared" si="0"/>
        <v>0</v>
      </c>
      <c r="F16" s="288">
        <f t="shared" si="1"/>
        <v>0</v>
      </c>
      <c r="G16" s="320"/>
      <c r="H16" s="321"/>
      <c r="I16" s="288">
        <f t="shared" si="2"/>
        <v>0</v>
      </c>
      <c r="J16" s="288" t="e">
        <f t="shared" si="3"/>
        <v>#DIV/0!</v>
      </c>
      <c r="K16" s="288">
        <f t="shared" si="4"/>
        <v>0</v>
      </c>
      <c r="L16" s="290" t="e">
        <f t="shared" si="5"/>
        <v>#DIV/0!</v>
      </c>
      <c r="M16" s="290" t="e">
        <f t="shared" si="6"/>
        <v>#DIV/0!</v>
      </c>
      <c r="N16" s="260"/>
      <c r="O16" s="305">
        <f>O15+14</f>
        <v>43395</v>
      </c>
      <c r="P16" s="285" t="s">
        <v>13</v>
      </c>
      <c r="Q16" s="325"/>
      <c r="R16" s="286" t="e">
        <f>S16/Q16</f>
        <v>#DIV/0!</v>
      </c>
      <c r="S16" s="323"/>
      <c r="T16" s="321"/>
      <c r="U16" s="289" t="e">
        <f>T16/S16</f>
        <v>#DIV/0!</v>
      </c>
      <c r="V16" s="288" t="e">
        <f>(W16/Q16)*1000</f>
        <v>#DIV/0!</v>
      </c>
      <c r="W16" s="321"/>
      <c r="X16" s="288" t="e">
        <f>T16/(Q16/1000)</f>
        <v>#DIV/0!</v>
      </c>
      <c r="Y16" s="288">
        <f>T16-W16</f>
        <v>0</v>
      </c>
      <c r="Z16" s="290" t="e">
        <f>W16/T16</f>
        <v>#DIV/0!</v>
      </c>
      <c r="AA16" s="290" t="e">
        <f>Y16/S16</f>
        <v>#DIV/0!</v>
      </c>
      <c r="AC16" s="262"/>
    </row>
    <row r="17" spans="1:29" ht="16.149999999999999" customHeight="1" x14ac:dyDescent="0.25">
      <c r="A17" s="305">
        <f>A16+14</f>
        <v>43409</v>
      </c>
      <c r="B17" s="285" t="s">
        <v>14</v>
      </c>
      <c r="C17" s="325"/>
      <c r="D17" s="327"/>
      <c r="E17" s="287">
        <f t="shared" si="0"/>
        <v>0</v>
      </c>
      <c r="F17" s="288">
        <f>+G17*E17</f>
        <v>0</v>
      </c>
      <c r="G17" s="320"/>
      <c r="H17" s="321"/>
      <c r="I17" s="288">
        <f t="shared" si="2"/>
        <v>0</v>
      </c>
      <c r="J17" s="288" t="e">
        <f t="shared" si="3"/>
        <v>#DIV/0!</v>
      </c>
      <c r="K17" s="288">
        <f>F17-I17</f>
        <v>0</v>
      </c>
      <c r="L17" s="290" t="e">
        <f>I17/F17</f>
        <v>#DIV/0!</v>
      </c>
      <c r="M17" s="290" t="e">
        <f>K17/E17</f>
        <v>#DIV/0!</v>
      </c>
      <c r="N17" s="260"/>
      <c r="O17" s="305">
        <f>O16+14</f>
        <v>43409</v>
      </c>
      <c r="P17" s="285" t="s">
        <v>14</v>
      </c>
      <c r="Q17" s="325"/>
      <c r="R17" s="286" t="e">
        <f t="shared" ref="R17:R23" si="7">S17/Q17</f>
        <v>#DIV/0!</v>
      </c>
      <c r="S17" s="323"/>
      <c r="T17" s="321"/>
      <c r="U17" s="289" t="e">
        <f t="shared" ref="U17:U23" si="8">T17/S17</f>
        <v>#DIV/0!</v>
      </c>
      <c r="V17" s="288" t="e">
        <f t="shared" ref="V17:V23" si="9">(W17/Q17)*1000</f>
        <v>#DIV/0!</v>
      </c>
      <c r="W17" s="321"/>
      <c r="X17" s="288" t="e">
        <f t="shared" ref="X17:X23" si="10">T17/(Q17/1000)</f>
        <v>#DIV/0!</v>
      </c>
      <c r="Y17" s="288">
        <f t="shared" ref="Y17:Y23" si="11">T17-W17</f>
        <v>0</v>
      </c>
      <c r="Z17" s="290" t="e">
        <f t="shared" ref="Z17:Z23" si="12">W17/T17</f>
        <v>#DIV/0!</v>
      </c>
      <c r="AA17" s="290" t="e">
        <f t="shared" ref="AA17:AA23" si="13">Y17/S17</f>
        <v>#DIV/0!</v>
      </c>
      <c r="AC17" s="262"/>
    </row>
    <row r="18" spans="1:29" ht="16.149999999999999" customHeight="1" x14ac:dyDescent="0.25">
      <c r="A18" s="305">
        <v>43437</v>
      </c>
      <c r="B18" s="298" t="s">
        <v>12</v>
      </c>
      <c r="C18" s="325"/>
      <c r="D18" s="327"/>
      <c r="E18" s="287">
        <f t="shared" si="0"/>
        <v>0</v>
      </c>
      <c r="F18" s="288">
        <f t="shared" si="1"/>
        <v>0</v>
      </c>
      <c r="G18" s="320"/>
      <c r="H18" s="321"/>
      <c r="I18" s="288">
        <f t="shared" si="2"/>
        <v>0</v>
      </c>
      <c r="J18" s="288" t="e">
        <f t="shared" si="3"/>
        <v>#DIV/0!</v>
      </c>
      <c r="K18" s="288">
        <f>F18-I18</f>
        <v>0</v>
      </c>
      <c r="L18" s="290" t="e">
        <f t="shared" si="5"/>
        <v>#DIV/0!</v>
      </c>
      <c r="M18" s="290" t="e">
        <f t="shared" si="6"/>
        <v>#DIV/0!</v>
      </c>
      <c r="N18" s="260"/>
      <c r="O18" s="305">
        <v>43437</v>
      </c>
      <c r="P18" s="298" t="s">
        <v>12</v>
      </c>
      <c r="Q18" s="325"/>
      <c r="R18" s="286" t="e">
        <f t="shared" si="7"/>
        <v>#DIV/0!</v>
      </c>
      <c r="S18" s="323"/>
      <c r="T18" s="321"/>
      <c r="U18" s="289" t="e">
        <f t="shared" si="8"/>
        <v>#DIV/0!</v>
      </c>
      <c r="V18" s="288" t="e">
        <f t="shared" si="9"/>
        <v>#DIV/0!</v>
      </c>
      <c r="W18" s="321"/>
      <c r="X18" s="288" t="e">
        <f t="shared" si="10"/>
        <v>#DIV/0!</v>
      </c>
      <c r="Y18" s="288">
        <f t="shared" si="11"/>
        <v>0</v>
      </c>
      <c r="Z18" s="290" t="e">
        <f t="shared" si="12"/>
        <v>#DIV/0!</v>
      </c>
      <c r="AA18" s="290" t="e">
        <f t="shared" si="13"/>
        <v>#DIV/0!</v>
      </c>
      <c r="AC18" s="262"/>
    </row>
    <row r="19" spans="1:29" ht="16.149999999999999" customHeight="1" x14ac:dyDescent="0.25">
      <c r="A19" s="305">
        <f>A18+14</f>
        <v>43451</v>
      </c>
      <c r="B19" s="285" t="s">
        <v>13</v>
      </c>
      <c r="C19" s="325"/>
      <c r="D19" s="327"/>
      <c r="E19" s="287">
        <f t="shared" si="0"/>
        <v>0</v>
      </c>
      <c r="F19" s="288">
        <f t="shared" si="1"/>
        <v>0</v>
      </c>
      <c r="G19" s="320"/>
      <c r="H19" s="321"/>
      <c r="I19" s="288">
        <f t="shared" si="2"/>
        <v>0</v>
      </c>
      <c r="J19" s="288" t="e">
        <f t="shared" si="3"/>
        <v>#DIV/0!</v>
      </c>
      <c r="K19" s="288">
        <f t="shared" si="4"/>
        <v>0</v>
      </c>
      <c r="L19" s="290" t="e">
        <f t="shared" si="5"/>
        <v>#DIV/0!</v>
      </c>
      <c r="M19" s="290" t="e">
        <f t="shared" si="6"/>
        <v>#DIV/0!</v>
      </c>
      <c r="N19" s="260"/>
      <c r="O19" s="305">
        <f>O18+14</f>
        <v>43451</v>
      </c>
      <c r="P19" s="285" t="s">
        <v>13</v>
      </c>
      <c r="Q19" s="325"/>
      <c r="R19" s="286" t="e">
        <f t="shared" si="7"/>
        <v>#DIV/0!</v>
      </c>
      <c r="S19" s="323"/>
      <c r="T19" s="321"/>
      <c r="U19" s="289" t="e">
        <f t="shared" si="8"/>
        <v>#DIV/0!</v>
      </c>
      <c r="V19" s="288" t="e">
        <f t="shared" si="9"/>
        <v>#DIV/0!</v>
      </c>
      <c r="W19" s="321"/>
      <c r="X19" s="288" t="e">
        <f t="shared" si="10"/>
        <v>#DIV/0!</v>
      </c>
      <c r="Y19" s="288">
        <f t="shared" si="11"/>
        <v>0</v>
      </c>
      <c r="Z19" s="290" t="e">
        <f t="shared" si="12"/>
        <v>#DIV/0!</v>
      </c>
      <c r="AA19" s="290" t="e">
        <f t="shared" si="13"/>
        <v>#DIV/0!</v>
      </c>
    </row>
    <row r="20" spans="1:29" ht="16.149999999999999" customHeight="1" x14ac:dyDescent="0.25">
      <c r="A20" s="305">
        <f>A19+21</f>
        <v>43472</v>
      </c>
      <c r="B20" s="285" t="s">
        <v>14</v>
      </c>
      <c r="C20" s="325"/>
      <c r="D20" s="327"/>
      <c r="E20" s="287">
        <f t="shared" si="0"/>
        <v>0</v>
      </c>
      <c r="F20" s="288">
        <f>+G20*E20</f>
        <v>0</v>
      </c>
      <c r="G20" s="320"/>
      <c r="H20" s="321"/>
      <c r="I20" s="288">
        <f t="shared" si="2"/>
        <v>0</v>
      </c>
      <c r="J20" s="288" t="e">
        <f t="shared" si="3"/>
        <v>#DIV/0!</v>
      </c>
      <c r="K20" s="288">
        <f>F20-I20</f>
        <v>0</v>
      </c>
      <c r="L20" s="290" t="e">
        <f>I20/F20</f>
        <v>#DIV/0!</v>
      </c>
      <c r="M20" s="290" t="e">
        <f>K20/E20</f>
        <v>#DIV/0!</v>
      </c>
      <c r="N20" s="260"/>
      <c r="O20" s="305">
        <f>O19+21</f>
        <v>43472</v>
      </c>
      <c r="P20" s="285" t="s">
        <v>14</v>
      </c>
      <c r="Q20" s="325"/>
      <c r="R20" s="286" t="e">
        <f t="shared" si="7"/>
        <v>#DIV/0!</v>
      </c>
      <c r="S20" s="323"/>
      <c r="T20" s="321"/>
      <c r="U20" s="289" t="e">
        <f t="shared" si="8"/>
        <v>#DIV/0!</v>
      </c>
      <c r="V20" s="288" t="e">
        <f t="shared" si="9"/>
        <v>#DIV/0!</v>
      </c>
      <c r="W20" s="321"/>
      <c r="X20" s="288" t="e">
        <f t="shared" si="10"/>
        <v>#DIV/0!</v>
      </c>
      <c r="Y20" s="288">
        <f t="shared" si="11"/>
        <v>0</v>
      </c>
      <c r="Z20" s="290" t="e">
        <f t="shared" si="12"/>
        <v>#DIV/0!</v>
      </c>
      <c r="AA20" s="290" t="e">
        <f t="shared" si="13"/>
        <v>#DIV/0!</v>
      </c>
    </row>
    <row r="21" spans="1:29" ht="16.149999999999999" customHeight="1" x14ac:dyDescent="0.25">
      <c r="A21" s="306">
        <v>43535</v>
      </c>
      <c r="B21" s="298" t="s">
        <v>12</v>
      </c>
      <c r="C21" s="325"/>
      <c r="D21" s="327"/>
      <c r="E21" s="287">
        <f t="shared" si="0"/>
        <v>0</v>
      </c>
      <c r="F21" s="288">
        <f t="shared" si="1"/>
        <v>0</v>
      </c>
      <c r="G21" s="320"/>
      <c r="H21" s="321"/>
      <c r="I21" s="288">
        <f t="shared" si="2"/>
        <v>0</v>
      </c>
      <c r="J21" s="288" t="e">
        <f t="shared" si="3"/>
        <v>#DIV/0!</v>
      </c>
      <c r="K21" s="288">
        <f t="shared" si="4"/>
        <v>0</v>
      </c>
      <c r="L21" s="290" t="e">
        <f t="shared" si="5"/>
        <v>#DIV/0!</v>
      </c>
      <c r="M21" s="290" t="e">
        <f t="shared" si="6"/>
        <v>#DIV/0!</v>
      </c>
      <c r="N21" s="260"/>
      <c r="O21" s="306">
        <v>43535</v>
      </c>
      <c r="P21" s="298" t="s">
        <v>12</v>
      </c>
      <c r="Q21" s="325"/>
      <c r="R21" s="286" t="e">
        <f t="shared" si="7"/>
        <v>#DIV/0!</v>
      </c>
      <c r="S21" s="323"/>
      <c r="T21" s="321"/>
      <c r="U21" s="289" t="e">
        <f t="shared" si="8"/>
        <v>#DIV/0!</v>
      </c>
      <c r="V21" s="288" t="e">
        <f t="shared" si="9"/>
        <v>#DIV/0!</v>
      </c>
      <c r="W21" s="321"/>
      <c r="X21" s="288" t="e">
        <f t="shared" si="10"/>
        <v>#DIV/0!</v>
      </c>
      <c r="Y21" s="288">
        <f t="shared" si="11"/>
        <v>0</v>
      </c>
      <c r="Z21" s="290" t="e">
        <f t="shared" si="12"/>
        <v>#DIV/0!</v>
      </c>
      <c r="AA21" s="290" t="e">
        <f t="shared" si="13"/>
        <v>#DIV/0!</v>
      </c>
    </row>
    <row r="22" spans="1:29" ht="16.149999999999999" customHeight="1" x14ac:dyDescent="0.25">
      <c r="A22" s="305">
        <f>A21+14</f>
        <v>43549</v>
      </c>
      <c r="B22" s="285" t="s">
        <v>13</v>
      </c>
      <c r="C22" s="325"/>
      <c r="D22" s="327"/>
      <c r="E22" s="287">
        <f t="shared" si="0"/>
        <v>0</v>
      </c>
      <c r="F22" s="288">
        <f t="shared" si="1"/>
        <v>0</v>
      </c>
      <c r="G22" s="320"/>
      <c r="H22" s="321"/>
      <c r="I22" s="288">
        <f t="shared" si="2"/>
        <v>0</v>
      </c>
      <c r="J22" s="288" t="e">
        <f t="shared" si="3"/>
        <v>#DIV/0!</v>
      </c>
      <c r="K22" s="288">
        <f t="shared" si="4"/>
        <v>0</v>
      </c>
      <c r="L22" s="290" t="e">
        <f t="shared" si="5"/>
        <v>#DIV/0!</v>
      </c>
      <c r="M22" s="290" t="e">
        <f t="shared" si="6"/>
        <v>#DIV/0!</v>
      </c>
      <c r="N22" s="260"/>
      <c r="O22" s="305">
        <f>O21+14</f>
        <v>43549</v>
      </c>
      <c r="P22" s="285" t="s">
        <v>13</v>
      </c>
      <c r="Q22" s="325"/>
      <c r="R22" s="286" t="e">
        <f t="shared" si="7"/>
        <v>#DIV/0!</v>
      </c>
      <c r="S22" s="323"/>
      <c r="T22" s="321"/>
      <c r="U22" s="289" t="e">
        <f t="shared" si="8"/>
        <v>#DIV/0!</v>
      </c>
      <c r="V22" s="288" t="e">
        <f t="shared" si="9"/>
        <v>#DIV/0!</v>
      </c>
      <c r="W22" s="321"/>
      <c r="X22" s="288" t="e">
        <f t="shared" si="10"/>
        <v>#DIV/0!</v>
      </c>
      <c r="Y22" s="288">
        <f t="shared" si="11"/>
        <v>0</v>
      </c>
      <c r="Z22" s="290" t="e">
        <f t="shared" si="12"/>
        <v>#DIV/0!</v>
      </c>
      <c r="AA22" s="290" t="e">
        <f t="shared" si="13"/>
        <v>#DIV/0!</v>
      </c>
    </row>
    <row r="23" spans="1:29" ht="16.149999999999999" customHeight="1" x14ac:dyDescent="0.25">
      <c r="A23" s="305">
        <f>A22+14</f>
        <v>43563</v>
      </c>
      <c r="B23" s="285" t="s">
        <v>14</v>
      </c>
      <c r="C23" s="325"/>
      <c r="D23" s="327"/>
      <c r="E23" s="287">
        <f t="shared" si="0"/>
        <v>0</v>
      </c>
      <c r="F23" s="288">
        <f>+G23*E23</f>
        <v>0</v>
      </c>
      <c r="G23" s="320"/>
      <c r="H23" s="321"/>
      <c r="I23" s="288">
        <f t="shared" si="2"/>
        <v>0</v>
      </c>
      <c r="J23" s="288" t="e">
        <f t="shared" si="3"/>
        <v>#DIV/0!</v>
      </c>
      <c r="K23" s="288">
        <f>F23-I23</f>
        <v>0</v>
      </c>
      <c r="L23" s="290" t="e">
        <f>I23/F23</f>
        <v>#DIV/0!</v>
      </c>
      <c r="M23" s="290" t="e">
        <f>K23/E23</f>
        <v>#DIV/0!</v>
      </c>
      <c r="N23" s="260"/>
      <c r="O23" s="305">
        <f>O22+14</f>
        <v>43563</v>
      </c>
      <c r="P23" s="285" t="s">
        <v>14</v>
      </c>
      <c r="Q23" s="325"/>
      <c r="R23" s="286" t="e">
        <f t="shared" si="7"/>
        <v>#DIV/0!</v>
      </c>
      <c r="S23" s="323"/>
      <c r="T23" s="321"/>
      <c r="U23" s="289" t="e">
        <f t="shared" si="8"/>
        <v>#DIV/0!</v>
      </c>
      <c r="V23" s="288" t="e">
        <f t="shared" si="9"/>
        <v>#DIV/0!</v>
      </c>
      <c r="W23" s="321"/>
      <c r="X23" s="288" t="e">
        <f t="shared" si="10"/>
        <v>#DIV/0!</v>
      </c>
      <c r="Y23" s="288">
        <f t="shared" si="11"/>
        <v>0</v>
      </c>
      <c r="Z23" s="290" t="e">
        <f t="shared" si="12"/>
        <v>#DIV/0!</v>
      </c>
      <c r="AA23" s="290" t="e">
        <f t="shared" si="13"/>
        <v>#DIV/0!</v>
      </c>
    </row>
    <row r="24" spans="1:29" ht="15.75" thickBot="1" x14ac:dyDescent="0.3">
      <c r="A24" s="307"/>
      <c r="B24" s="291"/>
      <c r="C24" s="292"/>
      <c r="D24" s="293"/>
      <c r="E24" s="294"/>
      <c r="F24" s="295"/>
      <c r="G24" s="296"/>
      <c r="H24" s="295"/>
      <c r="I24" s="295"/>
      <c r="J24" s="295"/>
      <c r="K24" s="295"/>
      <c r="L24" s="297"/>
      <c r="M24" s="297"/>
      <c r="N24" s="260"/>
      <c r="O24" s="307"/>
      <c r="P24" s="291"/>
      <c r="Q24" s="292"/>
      <c r="R24" s="293"/>
      <c r="S24" s="294"/>
      <c r="T24" s="295"/>
      <c r="U24" s="296"/>
      <c r="V24" s="295"/>
      <c r="W24" s="295"/>
      <c r="X24" s="295"/>
      <c r="Y24" s="295"/>
      <c r="Z24" s="297"/>
      <c r="AA24" s="297"/>
    </row>
    <row r="25" spans="1:29" s="251" customFormat="1" ht="16.899999999999999" customHeight="1" thickTop="1" x14ac:dyDescent="0.25">
      <c r="A25" s="381" t="s">
        <v>311</v>
      </c>
      <c r="B25" s="382"/>
      <c r="C25" s="374">
        <f>SUM(C15:C24)</f>
        <v>0</v>
      </c>
      <c r="D25" s="375" t="e">
        <f>E25/C25</f>
        <v>#DIV/0!</v>
      </c>
      <c r="E25" s="376">
        <f>SUM(E15:E24)</f>
        <v>0</v>
      </c>
      <c r="F25" s="377">
        <f>SUM(F15:F24)</f>
        <v>0</v>
      </c>
      <c r="G25" s="378" t="e">
        <f>F25/E25</f>
        <v>#DIV/0!</v>
      </c>
      <c r="H25" s="379" t="e">
        <f>(I25/C25)*1000</f>
        <v>#DIV/0!</v>
      </c>
      <c r="I25" s="377">
        <f>SUM(I15:I24)</f>
        <v>0</v>
      </c>
      <c r="J25" s="377" t="e">
        <f>F25/(C25/1000)</f>
        <v>#DIV/0!</v>
      </c>
      <c r="K25" s="377">
        <f>F25-I25</f>
        <v>0</v>
      </c>
      <c r="L25" s="380" t="e">
        <f>I25/F25</f>
        <v>#DIV/0!</v>
      </c>
      <c r="M25" s="380" t="e">
        <f>K25/E25</f>
        <v>#DIV/0!</v>
      </c>
      <c r="N25" s="349"/>
      <c r="O25" s="360" t="s">
        <v>311</v>
      </c>
      <c r="P25" s="361"/>
      <c r="Q25" s="353">
        <f>SUM(Q15:Q24)</f>
        <v>0</v>
      </c>
      <c r="R25" s="354" t="e">
        <f>S25/Q25</f>
        <v>#DIV/0!</v>
      </c>
      <c r="S25" s="355">
        <f>SUM(S15:S24)</f>
        <v>0</v>
      </c>
      <c r="T25" s="356">
        <f>SUM(T15:T24)</f>
        <v>0</v>
      </c>
      <c r="U25" s="357" t="e">
        <f>T25/S25</f>
        <v>#DIV/0!</v>
      </c>
      <c r="V25" s="358" t="e">
        <f>(W25/Q25)*1000</f>
        <v>#DIV/0!</v>
      </c>
      <c r="W25" s="356">
        <f>SUM(W15:W24)</f>
        <v>0</v>
      </c>
      <c r="X25" s="356" t="e">
        <f>T25/(Q25/1000)</f>
        <v>#DIV/0!</v>
      </c>
      <c r="Y25" s="356">
        <f>T25-W25</f>
        <v>0</v>
      </c>
      <c r="Z25" s="359" t="e">
        <f>W25/T25</f>
        <v>#DIV/0!</v>
      </c>
      <c r="AA25" s="359" t="e">
        <f>Y25/S25</f>
        <v>#DIV/0!</v>
      </c>
      <c r="AC25" s="350"/>
    </row>
    <row r="26" spans="1:29" ht="15.75" thickBot="1" x14ac:dyDescent="0.3">
      <c r="B26" s="261"/>
      <c r="C26" s="253"/>
      <c r="N26" s="263"/>
      <c r="P26" s="261"/>
      <c r="Q26" s="253"/>
    </row>
    <row r="27" spans="1:29" ht="19.5" thickBot="1" x14ac:dyDescent="0.35">
      <c r="A27" s="393" t="s">
        <v>310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5"/>
      <c r="O27" s="396" t="s">
        <v>310</v>
      </c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8"/>
    </row>
    <row r="28" spans="1:29" s="264" customFormat="1" ht="47.25" x14ac:dyDescent="0.25">
      <c r="A28" s="344" t="s">
        <v>308</v>
      </c>
      <c r="B28" s="345" t="s">
        <v>19</v>
      </c>
      <c r="C28" s="345" t="s">
        <v>309</v>
      </c>
      <c r="D28" s="345" t="s">
        <v>3</v>
      </c>
      <c r="E28" s="345" t="s">
        <v>4</v>
      </c>
      <c r="F28" s="346" t="s">
        <v>5</v>
      </c>
      <c r="G28" s="347" t="s">
        <v>6</v>
      </c>
      <c r="H28" s="346" t="s">
        <v>7</v>
      </c>
      <c r="I28" s="341" t="s">
        <v>317</v>
      </c>
      <c r="J28" s="348" t="s">
        <v>9</v>
      </c>
      <c r="K28" s="346" t="s">
        <v>10</v>
      </c>
      <c r="L28" s="347" t="s">
        <v>21</v>
      </c>
      <c r="M28" s="347" t="s">
        <v>191</v>
      </c>
      <c r="N28" s="269"/>
      <c r="O28" s="344" t="s">
        <v>308</v>
      </c>
      <c r="P28" s="345" t="s">
        <v>19</v>
      </c>
      <c r="Q28" s="345" t="s">
        <v>309</v>
      </c>
      <c r="R28" s="345" t="s">
        <v>3</v>
      </c>
      <c r="S28" s="345" t="s">
        <v>4</v>
      </c>
      <c r="T28" s="346" t="s">
        <v>5</v>
      </c>
      <c r="U28" s="347" t="s">
        <v>6</v>
      </c>
      <c r="V28" s="346" t="s">
        <v>7</v>
      </c>
      <c r="W28" s="341" t="s">
        <v>317</v>
      </c>
      <c r="X28" s="348" t="s">
        <v>9</v>
      </c>
      <c r="Y28" s="346" t="s">
        <v>10</v>
      </c>
      <c r="Z28" s="347" t="s">
        <v>21</v>
      </c>
      <c r="AA28" s="347" t="s">
        <v>191</v>
      </c>
    </row>
    <row r="29" spans="1:29" ht="16.149999999999999" customHeight="1" x14ac:dyDescent="0.25">
      <c r="A29" s="304">
        <f>A15</f>
        <v>43381</v>
      </c>
      <c r="B29" s="308"/>
      <c r="C29" s="324"/>
      <c r="D29" s="326"/>
      <c r="E29" s="309">
        <f t="shared" ref="E29:E38" si="14">+D29*C29</f>
        <v>0</v>
      </c>
      <c r="F29" s="282">
        <f t="shared" ref="F29:F38" si="15">+G29*E29</f>
        <v>0</v>
      </c>
      <c r="G29" s="328"/>
      <c r="H29" s="319"/>
      <c r="I29" s="282">
        <f t="shared" ref="I29:I38" si="16">H29*(C29/1000)</f>
        <v>0</v>
      </c>
      <c r="J29" s="282" t="e">
        <f t="shared" ref="J29:J38" si="17">F29/(C29/1000)</f>
        <v>#DIV/0!</v>
      </c>
      <c r="K29" s="282">
        <f t="shared" ref="K29:K38" si="18">F29-I29</f>
        <v>0</v>
      </c>
      <c r="L29" s="284" t="e">
        <f t="shared" ref="L29:L38" si="19">I29/F29</f>
        <v>#DIV/0!</v>
      </c>
      <c r="M29" s="284" t="e">
        <f t="shared" ref="M29:M38" si="20">K29/E29</f>
        <v>#DIV/0!</v>
      </c>
      <c r="N29" s="260"/>
      <c r="O29" s="304">
        <f>O15</f>
        <v>43381</v>
      </c>
      <c r="P29" s="308"/>
      <c r="Q29" s="324"/>
      <c r="R29" s="280" t="e">
        <f>S29/Q29</f>
        <v>#DIV/0!</v>
      </c>
      <c r="S29" s="322"/>
      <c r="T29" s="319"/>
      <c r="U29" s="283" t="e">
        <f>T29/S29</f>
        <v>#DIV/0!</v>
      </c>
      <c r="V29" s="282" t="e">
        <f>(W29/Q29)*1000</f>
        <v>#DIV/0!</v>
      </c>
      <c r="W29" s="319"/>
      <c r="X29" s="282" t="e">
        <f>T29/(Q29/1000)</f>
        <v>#DIV/0!</v>
      </c>
      <c r="Y29" s="282">
        <f>T29-W29</f>
        <v>0</v>
      </c>
      <c r="Z29" s="284" t="e">
        <f>W29/T29</f>
        <v>#DIV/0!</v>
      </c>
      <c r="AA29" s="284" t="e">
        <f>Y29/S29</f>
        <v>#DIV/0!</v>
      </c>
      <c r="AC29" s="262"/>
    </row>
    <row r="30" spans="1:29" ht="16.149999999999999" customHeight="1" x14ac:dyDescent="0.25">
      <c r="A30" s="305">
        <v>43381</v>
      </c>
      <c r="B30" s="310" t="s">
        <v>314</v>
      </c>
      <c r="C30" s="325"/>
      <c r="D30" s="327"/>
      <c r="E30" s="311">
        <f t="shared" si="14"/>
        <v>0</v>
      </c>
      <c r="F30" s="288">
        <f>+G30*E30</f>
        <v>0</v>
      </c>
      <c r="G30" s="329"/>
      <c r="H30" s="321"/>
      <c r="I30" s="288">
        <f t="shared" si="16"/>
        <v>0</v>
      </c>
      <c r="J30" s="288" t="e">
        <f t="shared" si="17"/>
        <v>#DIV/0!</v>
      </c>
      <c r="K30" s="288">
        <f>F30-I30</f>
        <v>0</v>
      </c>
      <c r="L30" s="290" t="e">
        <f>I30/F30</f>
        <v>#DIV/0!</v>
      </c>
      <c r="M30" s="290" t="e">
        <f>K30/E30</f>
        <v>#DIV/0!</v>
      </c>
      <c r="N30" s="260"/>
      <c r="O30" s="305">
        <v>43381</v>
      </c>
      <c r="P30" s="310"/>
      <c r="Q30" s="325"/>
      <c r="R30" s="286" t="e">
        <f>S30/Q30</f>
        <v>#DIV/0!</v>
      </c>
      <c r="S30" s="323"/>
      <c r="T30" s="321"/>
      <c r="U30" s="289" t="e">
        <f>T30/S30</f>
        <v>#DIV/0!</v>
      </c>
      <c r="V30" s="288" t="e">
        <f>(W30/Q30)*1000</f>
        <v>#DIV/0!</v>
      </c>
      <c r="W30" s="321"/>
      <c r="X30" s="288" t="e">
        <f>T30/(Q30/1000)</f>
        <v>#DIV/0!</v>
      </c>
      <c r="Y30" s="288">
        <f>T30-W30</f>
        <v>0</v>
      </c>
      <c r="Z30" s="290" t="e">
        <f>W30/T30</f>
        <v>#DIV/0!</v>
      </c>
      <c r="AA30" s="290" t="e">
        <f>Y30/S30</f>
        <v>#DIV/0!</v>
      </c>
      <c r="AC30" s="262"/>
    </row>
    <row r="31" spans="1:29" ht="16.149999999999999" customHeight="1" x14ac:dyDescent="0.25">
      <c r="A31" s="305">
        <f>A16</f>
        <v>43395</v>
      </c>
      <c r="B31" s="310"/>
      <c r="C31" s="325"/>
      <c r="D31" s="327"/>
      <c r="E31" s="311">
        <f t="shared" si="14"/>
        <v>0</v>
      </c>
      <c r="F31" s="288">
        <f t="shared" si="15"/>
        <v>0</v>
      </c>
      <c r="G31" s="329"/>
      <c r="H31" s="321"/>
      <c r="I31" s="288">
        <f t="shared" si="16"/>
        <v>0</v>
      </c>
      <c r="J31" s="288" t="e">
        <f t="shared" si="17"/>
        <v>#DIV/0!</v>
      </c>
      <c r="K31" s="288">
        <f t="shared" si="18"/>
        <v>0</v>
      </c>
      <c r="L31" s="290" t="e">
        <f t="shared" si="19"/>
        <v>#DIV/0!</v>
      </c>
      <c r="M31" s="290" t="e">
        <f t="shared" si="20"/>
        <v>#DIV/0!</v>
      </c>
      <c r="N31" s="260"/>
      <c r="O31" s="305">
        <f>O16</f>
        <v>43395</v>
      </c>
      <c r="P31" s="310"/>
      <c r="Q31" s="325"/>
      <c r="R31" s="286" t="e">
        <f t="shared" ref="R31:R38" si="21">S31/Q31</f>
        <v>#DIV/0!</v>
      </c>
      <c r="S31" s="323"/>
      <c r="T31" s="321"/>
      <c r="U31" s="289" t="e">
        <f t="shared" ref="U31:U38" si="22">T31/S31</f>
        <v>#DIV/0!</v>
      </c>
      <c r="V31" s="288" t="e">
        <f t="shared" ref="V31:V38" si="23">(W31/Q31)*1000</f>
        <v>#DIV/0!</v>
      </c>
      <c r="W31" s="321"/>
      <c r="X31" s="288" t="e">
        <f t="shared" ref="X31:X38" si="24">T31/(Q31/1000)</f>
        <v>#DIV/0!</v>
      </c>
      <c r="Y31" s="288">
        <f t="shared" ref="Y31:Y38" si="25">T31-W31</f>
        <v>0</v>
      </c>
      <c r="Z31" s="290" t="e">
        <f t="shared" ref="Z31:Z38" si="26">W31/T31</f>
        <v>#DIV/0!</v>
      </c>
      <c r="AA31" s="290" t="e">
        <f t="shared" ref="AA31:AA38" si="27">Y31/S31</f>
        <v>#DIV/0!</v>
      </c>
      <c r="AC31" s="262"/>
    </row>
    <row r="32" spans="1:29" ht="16.149999999999999" customHeight="1" x14ac:dyDescent="0.25">
      <c r="A32" s="305">
        <f>A17</f>
        <v>43409</v>
      </c>
      <c r="B32" s="310"/>
      <c r="C32" s="325"/>
      <c r="D32" s="327"/>
      <c r="E32" s="311">
        <f t="shared" si="14"/>
        <v>0</v>
      </c>
      <c r="F32" s="288">
        <f t="shared" si="15"/>
        <v>0</v>
      </c>
      <c r="G32" s="329"/>
      <c r="H32" s="321"/>
      <c r="I32" s="288">
        <f t="shared" si="16"/>
        <v>0</v>
      </c>
      <c r="J32" s="288" t="e">
        <f t="shared" si="17"/>
        <v>#DIV/0!</v>
      </c>
      <c r="K32" s="288">
        <f t="shared" si="18"/>
        <v>0</v>
      </c>
      <c r="L32" s="290" t="e">
        <f t="shared" si="19"/>
        <v>#DIV/0!</v>
      </c>
      <c r="M32" s="290" t="e">
        <f t="shared" si="20"/>
        <v>#DIV/0!</v>
      </c>
      <c r="N32" s="260"/>
      <c r="O32" s="305">
        <f>O17</f>
        <v>43409</v>
      </c>
      <c r="P32" s="310"/>
      <c r="Q32" s="325"/>
      <c r="R32" s="286" t="e">
        <f t="shared" si="21"/>
        <v>#DIV/0!</v>
      </c>
      <c r="S32" s="323"/>
      <c r="T32" s="321"/>
      <c r="U32" s="289" t="e">
        <f t="shared" si="22"/>
        <v>#DIV/0!</v>
      </c>
      <c r="V32" s="288" t="e">
        <f t="shared" si="23"/>
        <v>#DIV/0!</v>
      </c>
      <c r="W32" s="321"/>
      <c r="X32" s="288" t="e">
        <f t="shared" si="24"/>
        <v>#DIV/0!</v>
      </c>
      <c r="Y32" s="288">
        <f t="shared" si="25"/>
        <v>0</v>
      </c>
      <c r="Z32" s="290" t="e">
        <f t="shared" si="26"/>
        <v>#DIV/0!</v>
      </c>
      <c r="AA32" s="290" t="e">
        <f t="shared" si="27"/>
        <v>#DIV/0!</v>
      </c>
      <c r="AC32" s="262"/>
    </row>
    <row r="33" spans="1:29" ht="16.149999999999999" customHeight="1" x14ac:dyDescent="0.25">
      <c r="A33" s="305">
        <f>A18</f>
        <v>43437</v>
      </c>
      <c r="B33" s="285"/>
      <c r="C33" s="325"/>
      <c r="D33" s="327"/>
      <c r="E33" s="311">
        <f t="shared" si="14"/>
        <v>0</v>
      </c>
      <c r="F33" s="288">
        <f t="shared" si="15"/>
        <v>0</v>
      </c>
      <c r="G33" s="329"/>
      <c r="H33" s="321"/>
      <c r="I33" s="288">
        <f t="shared" si="16"/>
        <v>0</v>
      </c>
      <c r="J33" s="288" t="e">
        <f t="shared" si="17"/>
        <v>#DIV/0!</v>
      </c>
      <c r="K33" s="288">
        <f>F33-I33</f>
        <v>0</v>
      </c>
      <c r="L33" s="290" t="e">
        <f>I33/F33</f>
        <v>#DIV/0!</v>
      </c>
      <c r="M33" s="290" t="e">
        <f>K33/E33</f>
        <v>#DIV/0!</v>
      </c>
      <c r="N33" s="260"/>
      <c r="O33" s="305">
        <f>O18</f>
        <v>43437</v>
      </c>
      <c r="P33" s="285"/>
      <c r="Q33" s="325"/>
      <c r="R33" s="286" t="e">
        <f t="shared" si="21"/>
        <v>#DIV/0!</v>
      </c>
      <c r="S33" s="323"/>
      <c r="T33" s="321"/>
      <c r="U33" s="289" t="e">
        <f t="shared" si="22"/>
        <v>#DIV/0!</v>
      </c>
      <c r="V33" s="288" t="e">
        <f t="shared" si="23"/>
        <v>#DIV/0!</v>
      </c>
      <c r="W33" s="321"/>
      <c r="X33" s="288" t="e">
        <f t="shared" si="24"/>
        <v>#DIV/0!</v>
      </c>
      <c r="Y33" s="288">
        <f t="shared" si="25"/>
        <v>0</v>
      </c>
      <c r="Z33" s="290" t="e">
        <f t="shared" si="26"/>
        <v>#DIV/0!</v>
      </c>
      <c r="AA33" s="290" t="e">
        <f t="shared" si="27"/>
        <v>#DIV/0!</v>
      </c>
      <c r="AC33" s="262"/>
    </row>
    <row r="34" spans="1:29" ht="16.149999999999999" customHeight="1" x14ac:dyDescent="0.25">
      <c r="A34" s="305">
        <f>A19</f>
        <v>43451</v>
      </c>
      <c r="B34" s="310"/>
      <c r="C34" s="325"/>
      <c r="D34" s="327"/>
      <c r="E34" s="311">
        <f t="shared" si="14"/>
        <v>0</v>
      </c>
      <c r="F34" s="288">
        <f>+G34*E34</f>
        <v>0</v>
      </c>
      <c r="G34" s="329"/>
      <c r="H34" s="321"/>
      <c r="I34" s="288">
        <f t="shared" si="16"/>
        <v>0</v>
      </c>
      <c r="J34" s="288" t="e">
        <f t="shared" si="17"/>
        <v>#DIV/0!</v>
      </c>
      <c r="K34" s="288">
        <f>F34-I34</f>
        <v>0</v>
      </c>
      <c r="L34" s="290" t="e">
        <f>I34/F34</f>
        <v>#DIV/0!</v>
      </c>
      <c r="M34" s="290" t="e">
        <f>K34/E34</f>
        <v>#DIV/0!</v>
      </c>
      <c r="N34" s="260"/>
      <c r="O34" s="305">
        <f>O19</f>
        <v>43451</v>
      </c>
      <c r="P34" s="310"/>
      <c r="Q34" s="325"/>
      <c r="R34" s="286" t="e">
        <f t="shared" si="21"/>
        <v>#DIV/0!</v>
      </c>
      <c r="S34" s="323"/>
      <c r="T34" s="321"/>
      <c r="U34" s="289" t="e">
        <f t="shared" si="22"/>
        <v>#DIV/0!</v>
      </c>
      <c r="V34" s="288" t="e">
        <f t="shared" si="23"/>
        <v>#DIV/0!</v>
      </c>
      <c r="W34" s="321"/>
      <c r="X34" s="288" t="e">
        <f t="shared" si="24"/>
        <v>#DIV/0!</v>
      </c>
      <c r="Y34" s="288">
        <f t="shared" si="25"/>
        <v>0</v>
      </c>
      <c r="Z34" s="290" t="e">
        <f t="shared" si="26"/>
        <v>#DIV/0!</v>
      </c>
      <c r="AA34" s="290" t="e">
        <f t="shared" si="27"/>
        <v>#DIV/0!</v>
      </c>
      <c r="AC34" s="262"/>
    </row>
    <row r="35" spans="1:29" ht="16.149999999999999" customHeight="1" x14ac:dyDescent="0.25">
      <c r="A35" s="305">
        <f>A21</f>
        <v>43535</v>
      </c>
      <c r="B35" s="310"/>
      <c r="C35" s="325"/>
      <c r="D35" s="327"/>
      <c r="E35" s="311">
        <f t="shared" si="14"/>
        <v>0</v>
      </c>
      <c r="F35" s="288">
        <f t="shared" si="15"/>
        <v>0</v>
      </c>
      <c r="G35" s="329"/>
      <c r="H35" s="321"/>
      <c r="I35" s="288">
        <f t="shared" si="16"/>
        <v>0</v>
      </c>
      <c r="J35" s="288" t="e">
        <f t="shared" si="17"/>
        <v>#DIV/0!</v>
      </c>
      <c r="K35" s="288">
        <f t="shared" si="18"/>
        <v>0</v>
      </c>
      <c r="L35" s="290" t="e">
        <f t="shared" si="19"/>
        <v>#DIV/0!</v>
      </c>
      <c r="M35" s="290" t="e">
        <f t="shared" si="20"/>
        <v>#DIV/0!</v>
      </c>
      <c r="N35" s="260"/>
      <c r="O35" s="305">
        <f>O21</f>
        <v>43535</v>
      </c>
      <c r="P35" s="310"/>
      <c r="Q35" s="325"/>
      <c r="R35" s="286" t="e">
        <f t="shared" si="21"/>
        <v>#DIV/0!</v>
      </c>
      <c r="S35" s="323"/>
      <c r="T35" s="321"/>
      <c r="U35" s="289" t="e">
        <f t="shared" si="22"/>
        <v>#DIV/0!</v>
      </c>
      <c r="V35" s="288" t="e">
        <f t="shared" si="23"/>
        <v>#DIV/0!</v>
      </c>
      <c r="W35" s="321"/>
      <c r="X35" s="288" t="e">
        <f t="shared" si="24"/>
        <v>#DIV/0!</v>
      </c>
      <c r="Y35" s="288">
        <f t="shared" si="25"/>
        <v>0</v>
      </c>
      <c r="Z35" s="290" t="e">
        <f t="shared" si="26"/>
        <v>#DIV/0!</v>
      </c>
      <c r="AA35" s="290" t="e">
        <f t="shared" si="27"/>
        <v>#DIV/0!</v>
      </c>
      <c r="AC35" s="262"/>
    </row>
    <row r="36" spans="1:29" ht="16.149999999999999" customHeight="1" x14ac:dyDescent="0.25">
      <c r="A36" s="305">
        <f>A35+14</f>
        <v>43549</v>
      </c>
      <c r="B36" s="310"/>
      <c r="C36" s="325"/>
      <c r="D36" s="327"/>
      <c r="E36" s="311">
        <f t="shared" si="14"/>
        <v>0</v>
      </c>
      <c r="F36" s="288">
        <f t="shared" si="15"/>
        <v>0</v>
      </c>
      <c r="G36" s="329"/>
      <c r="H36" s="321"/>
      <c r="I36" s="288">
        <f t="shared" si="16"/>
        <v>0</v>
      </c>
      <c r="J36" s="288" t="e">
        <f t="shared" si="17"/>
        <v>#DIV/0!</v>
      </c>
      <c r="K36" s="288">
        <f t="shared" si="18"/>
        <v>0</v>
      </c>
      <c r="L36" s="290" t="e">
        <f t="shared" si="19"/>
        <v>#DIV/0!</v>
      </c>
      <c r="M36" s="290" t="e">
        <f t="shared" si="20"/>
        <v>#DIV/0!</v>
      </c>
      <c r="N36" s="260"/>
      <c r="O36" s="305">
        <f>O35+14</f>
        <v>43549</v>
      </c>
      <c r="P36" s="310"/>
      <c r="Q36" s="325"/>
      <c r="R36" s="286" t="e">
        <f t="shared" si="21"/>
        <v>#DIV/0!</v>
      </c>
      <c r="S36" s="323"/>
      <c r="T36" s="321"/>
      <c r="U36" s="289" t="e">
        <f t="shared" si="22"/>
        <v>#DIV/0!</v>
      </c>
      <c r="V36" s="288" t="e">
        <f t="shared" si="23"/>
        <v>#DIV/0!</v>
      </c>
      <c r="W36" s="321"/>
      <c r="X36" s="288" t="e">
        <f t="shared" si="24"/>
        <v>#DIV/0!</v>
      </c>
      <c r="Y36" s="288">
        <f t="shared" si="25"/>
        <v>0</v>
      </c>
      <c r="Z36" s="290" t="e">
        <f t="shared" si="26"/>
        <v>#DIV/0!</v>
      </c>
      <c r="AA36" s="290" t="e">
        <f t="shared" si="27"/>
        <v>#DIV/0!</v>
      </c>
    </row>
    <row r="37" spans="1:29" ht="16.149999999999999" customHeight="1" x14ac:dyDescent="0.25">
      <c r="A37" s="306">
        <v>43619</v>
      </c>
      <c r="B37" s="310"/>
      <c r="C37" s="325"/>
      <c r="D37" s="327"/>
      <c r="E37" s="311">
        <f t="shared" si="14"/>
        <v>0</v>
      </c>
      <c r="F37" s="288">
        <f t="shared" si="15"/>
        <v>0</v>
      </c>
      <c r="G37" s="329"/>
      <c r="H37" s="321"/>
      <c r="I37" s="288">
        <f t="shared" si="16"/>
        <v>0</v>
      </c>
      <c r="J37" s="288" t="e">
        <f t="shared" si="17"/>
        <v>#DIV/0!</v>
      </c>
      <c r="K37" s="288">
        <f t="shared" si="18"/>
        <v>0</v>
      </c>
      <c r="L37" s="290" t="e">
        <f t="shared" si="19"/>
        <v>#DIV/0!</v>
      </c>
      <c r="M37" s="290" t="e">
        <f t="shared" si="20"/>
        <v>#DIV/0!</v>
      </c>
      <c r="N37" s="260"/>
      <c r="O37" s="306">
        <v>43619</v>
      </c>
      <c r="P37" s="310"/>
      <c r="Q37" s="325"/>
      <c r="R37" s="286" t="e">
        <f t="shared" si="21"/>
        <v>#DIV/0!</v>
      </c>
      <c r="S37" s="323"/>
      <c r="T37" s="321"/>
      <c r="U37" s="289" t="e">
        <f t="shared" si="22"/>
        <v>#DIV/0!</v>
      </c>
      <c r="V37" s="288" t="e">
        <f t="shared" si="23"/>
        <v>#DIV/0!</v>
      </c>
      <c r="W37" s="321"/>
      <c r="X37" s="288" t="e">
        <f t="shared" si="24"/>
        <v>#DIV/0!</v>
      </c>
      <c r="Y37" s="288">
        <f t="shared" si="25"/>
        <v>0</v>
      </c>
      <c r="Z37" s="290" t="e">
        <f t="shared" si="26"/>
        <v>#DIV/0!</v>
      </c>
      <c r="AA37" s="290" t="e">
        <f t="shared" si="27"/>
        <v>#DIV/0!</v>
      </c>
    </row>
    <row r="38" spans="1:29" ht="16.149999999999999" customHeight="1" x14ac:dyDescent="0.25">
      <c r="A38" s="305">
        <f>A37+14</f>
        <v>43633</v>
      </c>
      <c r="B38" s="310"/>
      <c r="C38" s="325"/>
      <c r="D38" s="327"/>
      <c r="E38" s="311">
        <f t="shared" si="14"/>
        <v>0</v>
      </c>
      <c r="F38" s="288">
        <f t="shared" si="15"/>
        <v>0</v>
      </c>
      <c r="G38" s="329"/>
      <c r="H38" s="321"/>
      <c r="I38" s="288">
        <f t="shared" si="16"/>
        <v>0</v>
      </c>
      <c r="J38" s="288" t="e">
        <f t="shared" si="17"/>
        <v>#DIV/0!</v>
      </c>
      <c r="K38" s="288">
        <f t="shared" si="18"/>
        <v>0</v>
      </c>
      <c r="L38" s="290" t="e">
        <f t="shared" si="19"/>
        <v>#DIV/0!</v>
      </c>
      <c r="M38" s="290" t="e">
        <f t="shared" si="20"/>
        <v>#DIV/0!</v>
      </c>
      <c r="N38" s="260"/>
      <c r="O38" s="305">
        <f>O37+14</f>
        <v>43633</v>
      </c>
      <c r="P38" s="310"/>
      <c r="Q38" s="325"/>
      <c r="R38" s="286" t="e">
        <f t="shared" si="21"/>
        <v>#DIV/0!</v>
      </c>
      <c r="S38" s="323"/>
      <c r="T38" s="321"/>
      <c r="U38" s="289" t="e">
        <f t="shared" si="22"/>
        <v>#DIV/0!</v>
      </c>
      <c r="V38" s="288" t="e">
        <f t="shared" si="23"/>
        <v>#DIV/0!</v>
      </c>
      <c r="W38" s="321"/>
      <c r="X38" s="288" t="e">
        <f t="shared" si="24"/>
        <v>#DIV/0!</v>
      </c>
      <c r="Y38" s="288">
        <f t="shared" si="25"/>
        <v>0</v>
      </c>
      <c r="Z38" s="290" t="e">
        <f t="shared" si="26"/>
        <v>#DIV/0!</v>
      </c>
      <c r="AA38" s="290" t="e">
        <f t="shared" si="27"/>
        <v>#DIV/0!</v>
      </c>
    </row>
    <row r="39" spans="1:29" ht="15.75" thickBot="1" x14ac:dyDescent="0.3">
      <c r="A39" s="307"/>
      <c r="B39" s="312"/>
      <c r="C39" s="292"/>
      <c r="D39" s="293"/>
      <c r="E39" s="313"/>
      <c r="F39" s="295"/>
      <c r="G39" s="297"/>
      <c r="H39" s="295"/>
      <c r="I39" s="295"/>
      <c r="J39" s="295"/>
      <c r="K39" s="295"/>
      <c r="L39" s="297"/>
      <c r="M39" s="297"/>
      <c r="N39" s="260"/>
      <c r="O39" s="307"/>
      <c r="P39" s="312"/>
      <c r="Q39" s="292"/>
      <c r="R39" s="293"/>
      <c r="S39" s="313"/>
      <c r="T39" s="295"/>
      <c r="U39" s="297"/>
      <c r="V39" s="295"/>
      <c r="W39" s="295"/>
      <c r="X39" s="295"/>
      <c r="Y39" s="295"/>
      <c r="Z39" s="297"/>
      <c r="AA39" s="297"/>
    </row>
    <row r="40" spans="1:29" s="251" customFormat="1" ht="16.899999999999999" customHeight="1" thickTop="1" x14ac:dyDescent="0.25">
      <c r="A40" s="383" t="s">
        <v>313</v>
      </c>
      <c r="B40" s="384"/>
      <c r="C40" s="374">
        <f>SUM(C29:C39)</f>
        <v>0</v>
      </c>
      <c r="D40" s="375" t="e">
        <f>E40/C40</f>
        <v>#DIV/0!</v>
      </c>
      <c r="E40" s="376">
        <f>SUM(E29:E39)</f>
        <v>0</v>
      </c>
      <c r="F40" s="377">
        <f>SUM(F29:F39)</f>
        <v>0</v>
      </c>
      <c r="G40" s="378" t="e">
        <f>F40/E40</f>
        <v>#DIV/0!</v>
      </c>
      <c r="H40" s="379" t="e">
        <f>(I40/C40)*1000</f>
        <v>#DIV/0!</v>
      </c>
      <c r="I40" s="377">
        <f>SUM(I29:I39)</f>
        <v>0</v>
      </c>
      <c r="J40" s="377" t="e">
        <f>F40/(C40/1000)</f>
        <v>#DIV/0!</v>
      </c>
      <c r="K40" s="377">
        <f>F40-I40</f>
        <v>0</v>
      </c>
      <c r="L40" s="380" t="e">
        <f>I40/F40</f>
        <v>#DIV/0!</v>
      </c>
      <c r="M40" s="380" t="e">
        <f>K40/E40</f>
        <v>#DIV/0!</v>
      </c>
      <c r="N40" s="349"/>
      <c r="O40" s="362" t="s">
        <v>313</v>
      </c>
      <c r="P40" s="363"/>
      <c r="Q40" s="353">
        <f>SUM(Q29:Q39)</f>
        <v>0</v>
      </c>
      <c r="R40" s="354" t="e">
        <f>S40/Q40</f>
        <v>#DIV/0!</v>
      </c>
      <c r="S40" s="355">
        <f>SUM(S29:S39)</f>
        <v>0</v>
      </c>
      <c r="T40" s="356">
        <f>SUM(T29:T39)</f>
        <v>0</v>
      </c>
      <c r="U40" s="357" t="e">
        <f>T40/S40</f>
        <v>#DIV/0!</v>
      </c>
      <c r="V40" s="358" t="e">
        <f>(W40/Q40)*1000</f>
        <v>#DIV/0!</v>
      </c>
      <c r="W40" s="356">
        <f>SUM(W29:W39)</f>
        <v>0</v>
      </c>
      <c r="X40" s="356" t="e">
        <f>T40/(Q40/1000)</f>
        <v>#DIV/0!</v>
      </c>
      <c r="Y40" s="356">
        <f>T40-W40</f>
        <v>0</v>
      </c>
      <c r="Z40" s="359" t="e">
        <f>W40/T40</f>
        <v>#DIV/0!</v>
      </c>
      <c r="AA40" s="359" t="e">
        <f>Y40/S40</f>
        <v>#DIV/0!</v>
      </c>
      <c r="AC40" s="350"/>
    </row>
    <row r="41" spans="1:29" x14ac:dyDescent="0.25">
      <c r="A41" s="268"/>
      <c r="B41" s="270"/>
      <c r="C41" s="252"/>
      <c r="D41" s="252"/>
      <c r="E41" s="270"/>
      <c r="F41" s="274"/>
      <c r="G41" s="278"/>
      <c r="H41" s="274"/>
      <c r="I41" s="274"/>
      <c r="J41" s="274"/>
      <c r="K41" s="274"/>
      <c r="L41" s="278"/>
      <c r="M41" s="278"/>
      <c r="O41" s="268"/>
      <c r="P41" s="270"/>
      <c r="Q41" s="252"/>
      <c r="R41" s="252"/>
      <c r="S41" s="270"/>
      <c r="T41" s="274"/>
      <c r="U41" s="278"/>
      <c r="V41" s="274"/>
      <c r="W41" s="274"/>
      <c r="X41" s="274"/>
      <c r="Y41" s="274"/>
      <c r="Z41" s="278"/>
      <c r="AA41" s="278"/>
    </row>
    <row r="42" spans="1:29" ht="18" customHeight="1" thickBot="1" x14ac:dyDescent="0.3">
      <c r="A42" s="385" t="s">
        <v>193</v>
      </c>
      <c r="B42" s="386"/>
      <c r="C42" s="387">
        <f>C40+C25+C11</f>
        <v>0</v>
      </c>
      <c r="D42" s="388" t="e">
        <f>E42/C42</f>
        <v>#DIV/0!</v>
      </c>
      <c r="E42" s="389">
        <f>E40+E25+E11</f>
        <v>0</v>
      </c>
      <c r="F42" s="390">
        <f>F40+F25+F11</f>
        <v>0</v>
      </c>
      <c r="G42" s="391" t="e">
        <f>F42/E42</f>
        <v>#DIV/0!</v>
      </c>
      <c r="H42" s="392" t="e">
        <f>(I42/C42)*1000</f>
        <v>#DIV/0!</v>
      </c>
      <c r="I42" s="390">
        <f>I40+I25+I11</f>
        <v>0</v>
      </c>
      <c r="J42" s="390" t="e">
        <f>F42/(C42/1000)</f>
        <v>#DIV/0!</v>
      </c>
      <c r="K42" s="390">
        <f>F42-I42</f>
        <v>0</v>
      </c>
      <c r="L42" s="391" t="e">
        <f>I42/F42</f>
        <v>#DIV/0!</v>
      </c>
      <c r="M42" s="391" t="e">
        <f>K42/E42</f>
        <v>#DIV/0!</v>
      </c>
      <c r="O42" s="364" t="s">
        <v>193</v>
      </c>
      <c r="P42" s="365"/>
      <c r="Q42" s="366">
        <f>Q40+Q25+Q11</f>
        <v>0</v>
      </c>
      <c r="R42" s="367" t="e">
        <f>S42/Q42</f>
        <v>#DIV/0!</v>
      </c>
      <c r="S42" s="368">
        <f>S40+S25+S11</f>
        <v>0</v>
      </c>
      <c r="T42" s="369">
        <f>T40+T25+T11</f>
        <v>0</v>
      </c>
      <c r="U42" s="370" t="e">
        <f>T42/S42</f>
        <v>#DIV/0!</v>
      </c>
      <c r="V42" s="371" t="e">
        <f>(W42/Q42)*1000</f>
        <v>#DIV/0!</v>
      </c>
      <c r="W42" s="369">
        <f>W40+W25+W11</f>
        <v>0</v>
      </c>
      <c r="X42" s="369" t="e">
        <f>T42/(Q42/1000)</f>
        <v>#DIV/0!</v>
      </c>
      <c r="Y42" s="369">
        <f>T42-W42</f>
        <v>0</v>
      </c>
      <c r="Z42" s="370" t="e">
        <f>W42/T42</f>
        <v>#DIV/0!</v>
      </c>
      <c r="AA42" s="370" t="e">
        <f>Y42/S42</f>
        <v>#DIV/0!</v>
      </c>
    </row>
    <row r="43" spans="1:29" ht="15.75" thickTop="1" x14ac:dyDescent="0.25"/>
    <row r="44" spans="1:29" x14ac:dyDescent="0.25">
      <c r="A44" s="302" t="s">
        <v>306</v>
      </c>
      <c r="O44" s="302" t="s">
        <v>306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6:M6"/>
    <mergeCell ref="O6:AA6"/>
    <mergeCell ref="A13:M13"/>
    <mergeCell ref="O13:AA13"/>
    <mergeCell ref="A27:M27"/>
    <mergeCell ref="O27:AA27"/>
  </mergeCells>
  <printOptions horizontalCentered="1"/>
  <pageMargins left="0.5" right="0.5" top="0.75" bottom="0.75" header="0.3" footer="0.3"/>
  <pageSetup scale="80" fitToWidth="2" orientation="portrait" errors="blank" horizontalDpi="300" verticalDpi="300" r:id="rId1"/>
  <headerFooter>
    <oddFooter>&amp;C&amp;"Calibri,Regular"&amp;K000000Page &amp;P of &amp;N&amp;R&amp;"Calibri,Regular"&amp;K000000Lewis Kennedy Associates</oddFooter>
  </headerFooter>
  <rowBreaks count="1" manualBreakCount="1">
    <brk id="25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81"/>
  <sheetViews>
    <sheetView workbookViewId="0">
      <selection activeCell="G53" sqref="G53"/>
    </sheetView>
  </sheetViews>
  <sheetFormatPr defaultColWidth="9.140625" defaultRowHeight="12.75" x14ac:dyDescent="0.2"/>
  <cols>
    <col min="1" max="1" width="41.5703125" style="63" customWidth="1"/>
    <col min="2" max="2" width="13.140625" style="63" customWidth="1"/>
    <col min="3" max="3" width="9.140625" style="63"/>
    <col min="4" max="4" width="10.140625" style="63" bestFit="1" customWidth="1"/>
    <col min="5" max="7" width="9.140625" style="63"/>
    <col min="8" max="8" width="11.5703125" style="104" customWidth="1"/>
    <col min="9" max="9" width="9.140625" style="104"/>
    <col min="10" max="10" width="18.5703125" style="63" customWidth="1"/>
    <col min="11" max="11" width="9.140625" style="63"/>
    <col min="12" max="12" width="9.140625" style="62"/>
    <col min="13" max="13" width="9.140625" style="63"/>
    <col min="14" max="14" width="21.5703125" style="63" customWidth="1"/>
    <col min="15" max="15" width="9.140625" style="63"/>
    <col min="16" max="17" width="9.140625" style="62"/>
    <col min="18" max="18" width="9.140625" style="63"/>
    <col min="19" max="19" width="18.42578125" style="63" customWidth="1"/>
    <col min="20" max="20" width="9.140625" style="63"/>
    <col min="21" max="21" width="9.140625" style="62"/>
    <col min="22" max="23" width="9.140625" style="63"/>
    <col min="24" max="24" width="18.140625" style="63" customWidth="1"/>
    <col min="25" max="25" width="24.5703125" style="63" customWidth="1"/>
    <col min="26" max="16384" width="9.140625" style="63"/>
  </cols>
  <sheetData>
    <row r="1" spans="1:51" ht="15.75" x14ac:dyDescent="0.25">
      <c r="A1" s="58" t="s">
        <v>83</v>
      </c>
      <c r="B1" s="55"/>
      <c r="C1" s="59"/>
      <c r="D1" s="55" t="s">
        <v>187</v>
      </c>
      <c r="E1" s="59"/>
      <c r="F1" s="59"/>
      <c r="G1" s="59"/>
      <c r="H1" s="60"/>
      <c r="I1" s="60"/>
      <c r="J1" s="61"/>
      <c r="K1" s="59"/>
      <c r="M1" s="59"/>
      <c r="N1" s="59"/>
      <c r="O1" s="59"/>
      <c r="R1" s="59"/>
      <c r="S1" s="59"/>
      <c r="T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</row>
    <row r="2" spans="1:51" ht="13.5" thickBot="1" x14ac:dyDescent="0.25">
      <c r="A2" s="64"/>
      <c r="B2" s="59"/>
      <c r="C2" s="59"/>
      <c r="D2" s="59"/>
      <c r="E2" s="59"/>
      <c r="F2" s="59"/>
      <c r="G2" s="59"/>
      <c r="H2" s="60"/>
      <c r="I2" s="60"/>
      <c r="J2" s="61"/>
      <c r="K2" s="59"/>
      <c r="M2" s="59"/>
      <c r="N2" s="59"/>
      <c r="O2" s="59"/>
      <c r="R2" s="59"/>
      <c r="S2" s="59"/>
      <c r="T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</row>
    <row r="3" spans="1:51" x14ac:dyDescent="0.2">
      <c r="A3" s="65" t="s">
        <v>76</v>
      </c>
      <c r="B3" s="66" t="s">
        <v>20</v>
      </c>
      <c r="C3" s="67" t="s">
        <v>4</v>
      </c>
      <c r="D3" s="67" t="s">
        <v>5</v>
      </c>
      <c r="E3" s="67" t="s">
        <v>3</v>
      </c>
      <c r="F3" s="67" t="s">
        <v>6</v>
      </c>
      <c r="G3" s="68" t="s">
        <v>9</v>
      </c>
      <c r="H3" s="45"/>
      <c r="I3" s="60"/>
      <c r="K3" s="59"/>
      <c r="M3" s="59"/>
      <c r="N3" s="59"/>
      <c r="O3" s="59"/>
      <c r="R3" s="59"/>
      <c r="S3" s="59"/>
      <c r="T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</row>
    <row r="4" spans="1:51" x14ac:dyDescent="0.2">
      <c r="A4" s="69" t="s">
        <v>180</v>
      </c>
      <c r="B4" s="70">
        <f>+K41</f>
        <v>0</v>
      </c>
      <c r="C4" s="70">
        <f>+L41</f>
        <v>0</v>
      </c>
      <c r="D4" s="71">
        <f>+M41</f>
        <v>0</v>
      </c>
      <c r="E4" s="72" t="e">
        <f t="shared" ref="E4:F8" si="0">C4/B4</f>
        <v>#DIV/0!</v>
      </c>
      <c r="F4" s="73" t="e">
        <f t="shared" si="0"/>
        <v>#DIV/0!</v>
      </c>
      <c r="G4" s="74" t="e">
        <f>D4/(B4/1000)</f>
        <v>#DIV/0!</v>
      </c>
      <c r="H4" s="75"/>
      <c r="I4" s="60"/>
      <c r="J4" s="61"/>
      <c r="K4" s="59"/>
      <c r="M4" s="59"/>
      <c r="N4" s="59"/>
      <c r="O4" s="59"/>
      <c r="R4" s="59"/>
      <c r="S4" s="59"/>
      <c r="T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</row>
    <row r="5" spans="1:51" x14ac:dyDescent="0.2">
      <c r="A5" s="69" t="s">
        <v>179</v>
      </c>
      <c r="B5" s="70">
        <f>+O41</f>
        <v>0</v>
      </c>
      <c r="C5" s="70">
        <f>+P41</f>
        <v>0</v>
      </c>
      <c r="D5" s="71">
        <f>+Q41</f>
        <v>0</v>
      </c>
      <c r="E5" s="72" t="e">
        <f t="shared" si="0"/>
        <v>#DIV/0!</v>
      </c>
      <c r="F5" s="73" t="e">
        <f t="shared" si="0"/>
        <v>#DIV/0!</v>
      </c>
      <c r="G5" s="74" t="e">
        <f>D5/(B5/1000)</f>
        <v>#DIV/0!</v>
      </c>
      <c r="H5" s="75"/>
      <c r="I5" s="60"/>
      <c r="J5" s="61"/>
      <c r="K5" s="59"/>
      <c r="M5" s="59"/>
      <c r="N5" s="59"/>
      <c r="O5" s="59"/>
      <c r="R5" s="59"/>
      <c r="S5" s="59"/>
      <c r="T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51" x14ac:dyDescent="0.2">
      <c r="A6" s="69" t="s">
        <v>165</v>
      </c>
      <c r="B6" s="70">
        <f>+T41</f>
        <v>0</v>
      </c>
      <c r="C6" s="70">
        <f>+U41</f>
        <v>0</v>
      </c>
      <c r="D6" s="71">
        <f>+V41</f>
        <v>0</v>
      </c>
      <c r="E6" s="72" t="e">
        <f>C6/B6</f>
        <v>#DIV/0!</v>
      </c>
      <c r="F6" s="73" t="e">
        <f>D6/C6</f>
        <v>#DIV/0!</v>
      </c>
      <c r="G6" s="74" t="e">
        <f>D6/(B6/1000)</f>
        <v>#DIV/0!</v>
      </c>
      <c r="H6" s="75"/>
      <c r="I6" s="60"/>
      <c r="J6" s="61"/>
      <c r="K6" s="59"/>
      <c r="M6" s="59"/>
      <c r="N6" s="59"/>
      <c r="O6" s="59"/>
      <c r="R6" s="59"/>
      <c r="S6" s="59"/>
      <c r="T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</row>
    <row r="7" spans="1:51" x14ac:dyDescent="0.2">
      <c r="A7" s="69" t="s">
        <v>182</v>
      </c>
      <c r="B7" s="70" t="e">
        <f>+#REF!</f>
        <v>#REF!</v>
      </c>
      <c r="C7" s="70" t="e">
        <f>+#REF!</f>
        <v>#REF!</v>
      </c>
      <c r="D7" s="71" t="e">
        <f>+#REF!</f>
        <v>#REF!</v>
      </c>
      <c r="E7" s="72" t="e">
        <f>C7/B7</f>
        <v>#REF!</v>
      </c>
      <c r="F7" s="73" t="e">
        <f>D7/C7</f>
        <v>#REF!</v>
      </c>
      <c r="G7" s="74" t="e">
        <f>D7/(B7/1000)</f>
        <v>#REF!</v>
      </c>
      <c r="H7" s="75"/>
      <c r="I7" s="60"/>
      <c r="J7" s="61"/>
      <c r="K7" s="59"/>
      <c r="M7" s="59"/>
      <c r="N7" s="59"/>
      <c r="O7" s="59"/>
      <c r="R7" s="59"/>
      <c r="S7" s="59"/>
      <c r="T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</row>
    <row r="8" spans="1:51" x14ac:dyDescent="0.2">
      <c r="A8" s="76" t="s">
        <v>77</v>
      </c>
      <c r="B8" s="70" t="e">
        <f>SUM(B4:B7)</f>
        <v>#REF!</v>
      </c>
      <c r="C8" s="70" t="e">
        <f>SUM(C4:C7)</f>
        <v>#REF!</v>
      </c>
      <c r="D8" s="71" t="e">
        <f>SUM(D4:D7)</f>
        <v>#REF!</v>
      </c>
      <c r="E8" s="72" t="e">
        <f t="shared" si="0"/>
        <v>#REF!</v>
      </c>
      <c r="F8" s="73" t="e">
        <f t="shared" si="0"/>
        <v>#REF!</v>
      </c>
      <c r="G8" s="74" t="e">
        <f>D8/(B8/1000)</f>
        <v>#REF!</v>
      </c>
      <c r="H8" s="75"/>
      <c r="I8" s="60"/>
      <c r="J8" s="61"/>
      <c r="K8" s="59"/>
      <c r="M8" s="59"/>
      <c r="N8" s="59"/>
      <c r="O8" s="59"/>
      <c r="R8" s="59"/>
      <c r="S8" s="59"/>
      <c r="T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</row>
    <row r="9" spans="1:51" x14ac:dyDescent="0.2">
      <c r="A9" s="69"/>
      <c r="B9" s="77"/>
      <c r="C9" s="77"/>
      <c r="D9" s="77"/>
      <c r="E9" s="77"/>
      <c r="F9" s="77"/>
      <c r="G9" s="78"/>
      <c r="H9" s="45"/>
      <c r="I9" s="60"/>
      <c r="J9" s="61"/>
      <c r="K9" s="59"/>
      <c r="M9" s="59"/>
      <c r="N9" s="59"/>
      <c r="O9" s="59"/>
      <c r="R9" s="59"/>
      <c r="S9" s="59"/>
      <c r="T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</row>
    <row r="10" spans="1:51" x14ac:dyDescent="0.2">
      <c r="A10" s="69" t="s">
        <v>166</v>
      </c>
      <c r="B10" s="70">
        <f>+B47</f>
        <v>0</v>
      </c>
      <c r="C10" s="70">
        <f>+C47</f>
        <v>0</v>
      </c>
      <c r="D10" s="71">
        <f>+D47</f>
        <v>0</v>
      </c>
      <c r="E10" s="72" t="e">
        <f t="shared" ref="E10:F13" si="1">C10/B10</f>
        <v>#DIV/0!</v>
      </c>
      <c r="F10" s="73" t="e">
        <f t="shared" si="1"/>
        <v>#DIV/0!</v>
      </c>
      <c r="G10" s="74" t="e">
        <f>D10/(B10/1000)</f>
        <v>#DIV/0!</v>
      </c>
      <c r="H10" s="75"/>
      <c r="I10" s="60"/>
      <c r="J10" s="61"/>
      <c r="K10" s="59"/>
      <c r="M10" s="59"/>
      <c r="N10" s="59"/>
      <c r="O10" s="59"/>
      <c r="R10" s="59"/>
      <c r="S10" s="59"/>
      <c r="T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</row>
    <row r="11" spans="1:51" x14ac:dyDescent="0.2">
      <c r="A11" s="69" t="s">
        <v>164</v>
      </c>
      <c r="B11" s="70">
        <f>+B51</f>
        <v>0</v>
      </c>
      <c r="C11" s="70">
        <f>+C51</f>
        <v>0</v>
      </c>
      <c r="D11" s="71">
        <f>+D51</f>
        <v>0</v>
      </c>
      <c r="E11" s="72" t="e">
        <f t="shared" si="1"/>
        <v>#DIV/0!</v>
      </c>
      <c r="F11" s="73" t="e">
        <f t="shared" si="1"/>
        <v>#DIV/0!</v>
      </c>
      <c r="G11" s="74" t="e">
        <f>D11/(B11/1000)</f>
        <v>#DIV/0!</v>
      </c>
      <c r="H11" s="75"/>
      <c r="I11" s="60"/>
      <c r="J11" s="61"/>
      <c r="K11" s="59"/>
      <c r="M11" s="59"/>
      <c r="N11" s="59"/>
      <c r="O11" s="59"/>
      <c r="R11" s="59"/>
      <c r="S11" s="59"/>
      <c r="T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</row>
    <row r="12" spans="1:51" x14ac:dyDescent="0.2">
      <c r="A12" s="69" t="s">
        <v>177</v>
      </c>
      <c r="B12" s="70">
        <f>+B55</f>
        <v>0</v>
      </c>
      <c r="C12" s="70">
        <f>+C55</f>
        <v>0</v>
      </c>
      <c r="D12" s="71">
        <f>+D55</f>
        <v>0</v>
      </c>
      <c r="E12" s="72" t="e">
        <f t="shared" si="1"/>
        <v>#DIV/0!</v>
      </c>
      <c r="F12" s="73" t="e">
        <f t="shared" si="1"/>
        <v>#DIV/0!</v>
      </c>
      <c r="G12" s="74" t="e">
        <f>D12/(B12/1000)</f>
        <v>#DIV/0!</v>
      </c>
      <c r="H12" s="75"/>
      <c r="I12" s="60"/>
      <c r="J12" s="61"/>
      <c r="K12" s="59"/>
      <c r="M12" s="59"/>
      <c r="N12" s="59"/>
      <c r="O12" s="59"/>
      <c r="R12" s="59"/>
      <c r="S12" s="59"/>
      <c r="T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</row>
    <row r="13" spans="1:51" ht="13.5" thickBot="1" x14ac:dyDescent="0.25">
      <c r="A13" s="79" t="s">
        <v>78</v>
      </c>
      <c r="B13" s="80">
        <f>SUM(B10:B12)</f>
        <v>0</v>
      </c>
      <c r="C13" s="80">
        <f>SUM(C10:C12)</f>
        <v>0</v>
      </c>
      <c r="D13" s="81">
        <f>SUM(D10:D12)</f>
        <v>0</v>
      </c>
      <c r="E13" s="82" t="e">
        <f t="shared" si="1"/>
        <v>#DIV/0!</v>
      </c>
      <c r="F13" s="83" t="e">
        <f t="shared" si="1"/>
        <v>#DIV/0!</v>
      </c>
      <c r="G13" s="84" t="e">
        <f>D13/(B13/1000)</f>
        <v>#DIV/0!</v>
      </c>
      <c r="H13" s="75"/>
      <c r="I13" s="45" t="s">
        <v>184</v>
      </c>
      <c r="J13" s="61"/>
      <c r="K13" s="59"/>
      <c r="M13" s="59"/>
      <c r="N13" s="59"/>
      <c r="O13" s="59"/>
      <c r="R13" s="59"/>
      <c r="S13" s="59"/>
      <c r="T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</row>
    <row r="14" spans="1:51" x14ac:dyDescent="0.2">
      <c r="A14" s="59"/>
      <c r="B14" s="59"/>
      <c r="C14" s="59"/>
      <c r="D14" s="59"/>
      <c r="E14" s="59"/>
      <c r="F14" s="59"/>
      <c r="G14" s="59"/>
      <c r="H14" s="60"/>
      <c r="I14" s="60"/>
      <c r="J14" s="61"/>
      <c r="K14" s="59"/>
      <c r="M14" s="59"/>
      <c r="N14" s="59"/>
      <c r="O14" s="59"/>
      <c r="R14" s="59"/>
      <c r="S14" s="59"/>
      <c r="T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</row>
    <row r="15" spans="1:51" x14ac:dyDescent="0.2">
      <c r="A15" s="85"/>
      <c r="B15" s="409" t="s">
        <v>79</v>
      </c>
      <c r="C15" s="409"/>
      <c r="D15" s="409"/>
      <c r="E15" s="409"/>
      <c r="F15" s="409"/>
      <c r="G15" s="409"/>
      <c r="H15" s="86"/>
      <c r="I15" s="60"/>
      <c r="J15" s="408" t="s">
        <v>80</v>
      </c>
      <c r="K15" s="408"/>
      <c r="L15" s="408"/>
      <c r="M15" s="408"/>
      <c r="N15" s="408" t="s">
        <v>108</v>
      </c>
      <c r="O15" s="408"/>
      <c r="P15" s="408"/>
      <c r="Q15" s="408"/>
      <c r="R15" s="59"/>
      <c r="S15" s="408" t="s">
        <v>165</v>
      </c>
      <c r="T15" s="408"/>
      <c r="U15" s="408"/>
      <c r="V15" s="408"/>
      <c r="W15" s="59"/>
      <c r="X15" s="408"/>
      <c r="Y15" s="408"/>
      <c r="Z15" s="408"/>
      <c r="AA15" s="408"/>
      <c r="AB15" s="408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</row>
    <row r="16" spans="1:51" x14ac:dyDescent="0.2">
      <c r="A16" s="87" t="s">
        <v>18</v>
      </c>
      <c r="B16" s="88" t="s">
        <v>20</v>
      </c>
      <c r="C16" s="87" t="s">
        <v>4</v>
      </c>
      <c r="D16" s="87" t="s">
        <v>5</v>
      </c>
      <c r="E16" s="87" t="s">
        <v>3</v>
      </c>
      <c r="F16" s="87" t="s">
        <v>6</v>
      </c>
      <c r="G16" s="87" t="s">
        <v>9</v>
      </c>
      <c r="H16" s="89" t="s">
        <v>183</v>
      </c>
      <c r="I16" s="42" t="s">
        <v>178</v>
      </c>
      <c r="J16" s="64" t="s">
        <v>16</v>
      </c>
      <c r="K16" s="56" t="s">
        <v>20</v>
      </c>
      <c r="L16" s="2" t="s">
        <v>4</v>
      </c>
      <c r="M16" s="55" t="s">
        <v>5</v>
      </c>
      <c r="N16" s="64" t="s">
        <v>16</v>
      </c>
      <c r="O16" s="56" t="s">
        <v>20</v>
      </c>
      <c r="P16" s="2" t="s">
        <v>4</v>
      </c>
      <c r="Q16" s="2" t="s">
        <v>5</v>
      </c>
      <c r="R16" s="59"/>
      <c r="S16" s="64" t="s">
        <v>16</v>
      </c>
      <c r="T16" s="56" t="s">
        <v>20</v>
      </c>
      <c r="U16" s="2" t="s">
        <v>4</v>
      </c>
      <c r="V16" s="55" t="s">
        <v>5</v>
      </c>
      <c r="W16" s="59"/>
      <c r="X16" s="24"/>
      <c r="Y16" s="77"/>
      <c r="Z16" s="90"/>
      <c r="AA16" s="77"/>
      <c r="AB16" s="77"/>
      <c r="AC16" s="77"/>
      <c r="AD16" s="77"/>
      <c r="AE16" s="77"/>
      <c r="AF16" s="91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</row>
    <row r="17" spans="1:51" ht="14.85" customHeight="1" x14ac:dyDescent="0.2">
      <c r="A17" s="16"/>
      <c r="B17" s="92">
        <f t="shared" ref="B17:B40" si="2">+K17+O17+T17</f>
        <v>0</v>
      </c>
      <c r="C17" s="92">
        <f>+L17+P17+U17</f>
        <v>0</v>
      </c>
      <c r="D17" s="93">
        <f t="shared" ref="D17:D40" si="3">+M17+Q17+V17</f>
        <v>0</v>
      </c>
      <c r="E17" s="94" t="e">
        <f t="shared" ref="E17:F40" si="4">C17/B17</f>
        <v>#DIV/0!</v>
      </c>
      <c r="F17" s="95" t="e">
        <f t="shared" si="4"/>
        <v>#DIV/0!</v>
      </c>
      <c r="G17" s="93" t="e">
        <f t="shared" ref="G17:G40" si="5">D17/(B17/1000)</f>
        <v>#DIV/0!</v>
      </c>
      <c r="H17" s="96" t="e">
        <f>G17/$G$8*100</f>
        <v>#DIV/0!</v>
      </c>
      <c r="I17" s="97" t="e">
        <f>E17/$E$8*100</f>
        <v>#DIV/0!</v>
      </c>
      <c r="J17" s="15" t="s">
        <v>84</v>
      </c>
      <c r="K17" s="17"/>
      <c r="L17" s="36"/>
      <c r="M17" s="19"/>
      <c r="N17" s="15" t="s">
        <v>109</v>
      </c>
      <c r="O17" s="17"/>
      <c r="P17" s="36"/>
      <c r="Q17" s="40"/>
      <c r="R17" s="59"/>
      <c r="S17" s="15" t="s">
        <v>133</v>
      </c>
      <c r="T17" s="17"/>
      <c r="U17" s="36"/>
      <c r="V17" s="19"/>
      <c r="W17" s="59"/>
      <c r="X17" s="20"/>
      <c r="Y17" s="23"/>
      <c r="Z17" s="28"/>
      <c r="AA17" s="33"/>
      <c r="AB17" s="29"/>
      <c r="AC17" s="72"/>
      <c r="AD17" s="73"/>
      <c r="AE17" s="71"/>
      <c r="AF17" s="91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</row>
    <row r="18" spans="1:51" ht="14.85" customHeight="1" x14ac:dyDescent="0.2">
      <c r="A18" s="16"/>
      <c r="B18" s="92">
        <f t="shared" si="2"/>
        <v>0</v>
      </c>
      <c r="C18" s="92">
        <f t="shared" ref="C18:C40" si="6">+L18+P18+U18</f>
        <v>0</v>
      </c>
      <c r="D18" s="93">
        <f t="shared" si="3"/>
        <v>0</v>
      </c>
      <c r="E18" s="94" t="e">
        <f t="shared" si="4"/>
        <v>#DIV/0!</v>
      </c>
      <c r="F18" s="95" t="e">
        <f t="shared" si="4"/>
        <v>#DIV/0!</v>
      </c>
      <c r="G18" s="93" t="e">
        <f t="shared" si="5"/>
        <v>#DIV/0!</v>
      </c>
      <c r="H18" s="96" t="e">
        <f t="shared" ref="H18:H40" si="7">G18/$G$8*100</f>
        <v>#DIV/0!</v>
      </c>
      <c r="I18" s="97" t="e">
        <f t="shared" ref="I18:I40" si="8">E18/$E$8*100</f>
        <v>#DIV/0!</v>
      </c>
      <c r="J18" s="15" t="s">
        <v>85</v>
      </c>
      <c r="K18" s="17"/>
      <c r="L18" s="36"/>
      <c r="M18" s="19"/>
      <c r="N18" s="15" t="s">
        <v>110</v>
      </c>
      <c r="O18" s="17"/>
      <c r="P18" s="36"/>
      <c r="Q18" s="40"/>
      <c r="R18" s="59"/>
      <c r="S18" s="15" t="s">
        <v>134</v>
      </c>
      <c r="T18" s="17"/>
      <c r="U18" s="36"/>
      <c r="V18" s="19"/>
      <c r="W18" s="59"/>
      <c r="X18" s="20"/>
      <c r="Y18" s="23"/>
      <c r="Z18" s="28"/>
      <c r="AA18" s="33"/>
      <c r="AB18" s="29"/>
      <c r="AC18" s="72"/>
      <c r="AD18" s="73"/>
      <c r="AE18" s="71"/>
      <c r="AF18" s="91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</row>
    <row r="19" spans="1:51" ht="14.85" customHeight="1" x14ac:dyDescent="0.2">
      <c r="A19" s="16"/>
      <c r="B19" s="92">
        <f t="shared" si="2"/>
        <v>0</v>
      </c>
      <c r="C19" s="92">
        <f t="shared" si="6"/>
        <v>0</v>
      </c>
      <c r="D19" s="93">
        <f t="shared" si="3"/>
        <v>0</v>
      </c>
      <c r="E19" s="94" t="e">
        <f t="shared" si="4"/>
        <v>#DIV/0!</v>
      </c>
      <c r="F19" s="95" t="e">
        <f t="shared" si="4"/>
        <v>#DIV/0!</v>
      </c>
      <c r="G19" s="93" t="e">
        <f t="shared" si="5"/>
        <v>#DIV/0!</v>
      </c>
      <c r="H19" s="96" t="e">
        <f t="shared" si="7"/>
        <v>#DIV/0!</v>
      </c>
      <c r="I19" s="97" t="e">
        <f t="shared" si="8"/>
        <v>#DIV/0!</v>
      </c>
      <c r="J19" s="15" t="s">
        <v>86</v>
      </c>
      <c r="K19" s="21"/>
      <c r="L19" s="36"/>
      <c r="M19" s="19"/>
      <c r="N19" s="15" t="s">
        <v>111</v>
      </c>
      <c r="O19" s="21"/>
      <c r="P19" s="36"/>
      <c r="Q19" s="40"/>
      <c r="R19" s="59"/>
      <c r="S19" s="15" t="s">
        <v>135</v>
      </c>
      <c r="T19" s="21"/>
      <c r="U19" s="36"/>
      <c r="V19" s="19"/>
      <c r="W19" s="59"/>
      <c r="X19" s="20"/>
      <c r="Y19" s="23"/>
      <c r="Z19" s="28"/>
      <c r="AA19" s="33"/>
      <c r="AB19" s="29"/>
      <c r="AC19" s="72"/>
      <c r="AD19" s="73"/>
      <c r="AE19" s="71"/>
      <c r="AF19" s="91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</row>
    <row r="20" spans="1:51" ht="14.85" customHeight="1" x14ac:dyDescent="0.2">
      <c r="A20" s="16"/>
      <c r="B20" s="92">
        <f t="shared" si="2"/>
        <v>0</v>
      </c>
      <c r="C20" s="92">
        <f t="shared" si="6"/>
        <v>0</v>
      </c>
      <c r="D20" s="93">
        <f t="shared" si="3"/>
        <v>0</v>
      </c>
      <c r="E20" s="94" t="e">
        <f t="shared" si="4"/>
        <v>#DIV/0!</v>
      </c>
      <c r="F20" s="95" t="e">
        <f t="shared" si="4"/>
        <v>#DIV/0!</v>
      </c>
      <c r="G20" s="93" t="e">
        <f t="shared" si="5"/>
        <v>#DIV/0!</v>
      </c>
      <c r="H20" s="96" t="e">
        <f t="shared" si="7"/>
        <v>#DIV/0!</v>
      </c>
      <c r="I20" s="97" t="e">
        <f t="shared" si="8"/>
        <v>#DIV/0!</v>
      </c>
      <c r="J20" s="15" t="s">
        <v>87</v>
      </c>
      <c r="K20" s="21"/>
      <c r="L20" s="36"/>
      <c r="M20" s="19"/>
      <c r="N20" s="15" t="s">
        <v>112</v>
      </c>
      <c r="O20" s="21"/>
      <c r="P20" s="36"/>
      <c r="Q20" s="40"/>
      <c r="R20" s="59"/>
      <c r="S20" s="20" t="s">
        <v>136</v>
      </c>
      <c r="T20" s="32"/>
      <c r="U20" s="37"/>
      <c r="V20" s="29"/>
      <c r="W20" s="59"/>
      <c r="X20" s="20"/>
      <c r="Y20" s="23"/>
      <c r="Z20" s="28"/>
      <c r="AA20" s="33"/>
      <c r="AB20" s="29"/>
      <c r="AC20" s="72"/>
      <c r="AD20" s="73"/>
      <c r="AE20" s="71"/>
      <c r="AF20" s="91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</row>
    <row r="21" spans="1:51" ht="14.85" customHeight="1" x14ac:dyDescent="0.2">
      <c r="A21" s="16"/>
      <c r="B21" s="92">
        <f t="shared" si="2"/>
        <v>0</v>
      </c>
      <c r="C21" s="92">
        <f t="shared" si="6"/>
        <v>0</v>
      </c>
      <c r="D21" s="93">
        <f t="shared" si="3"/>
        <v>0</v>
      </c>
      <c r="E21" s="94" t="e">
        <f t="shared" si="4"/>
        <v>#DIV/0!</v>
      </c>
      <c r="F21" s="95" t="e">
        <f t="shared" si="4"/>
        <v>#DIV/0!</v>
      </c>
      <c r="G21" s="93" t="e">
        <f t="shared" si="5"/>
        <v>#DIV/0!</v>
      </c>
      <c r="H21" s="96" t="e">
        <f t="shared" si="7"/>
        <v>#DIV/0!</v>
      </c>
      <c r="I21" s="97" t="e">
        <f t="shared" si="8"/>
        <v>#DIV/0!</v>
      </c>
      <c r="J21" s="15" t="s">
        <v>88</v>
      </c>
      <c r="K21" s="21"/>
      <c r="L21" s="36"/>
      <c r="M21" s="19"/>
      <c r="N21" s="15" t="s">
        <v>113</v>
      </c>
      <c r="O21" s="21"/>
      <c r="P21" s="36"/>
      <c r="Q21" s="40"/>
      <c r="R21" s="59"/>
      <c r="S21" s="20" t="s">
        <v>137</v>
      </c>
      <c r="T21" s="32"/>
      <c r="U21" s="37"/>
      <c r="V21" s="29"/>
      <c r="W21" s="59"/>
      <c r="X21" s="20"/>
      <c r="Y21" s="23"/>
      <c r="Z21" s="32"/>
      <c r="AA21" s="33"/>
      <c r="AB21" s="29"/>
      <c r="AC21" s="72"/>
      <c r="AD21" s="73"/>
      <c r="AE21" s="71"/>
      <c r="AF21" s="91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</row>
    <row r="22" spans="1:51" ht="14.85" customHeight="1" x14ac:dyDescent="0.2">
      <c r="A22" s="16"/>
      <c r="B22" s="92">
        <f t="shared" si="2"/>
        <v>0</v>
      </c>
      <c r="C22" s="92">
        <f t="shared" si="6"/>
        <v>0</v>
      </c>
      <c r="D22" s="93">
        <f t="shared" si="3"/>
        <v>0</v>
      </c>
      <c r="E22" s="94" t="e">
        <f t="shared" si="4"/>
        <v>#DIV/0!</v>
      </c>
      <c r="F22" s="95" t="e">
        <f t="shared" si="4"/>
        <v>#DIV/0!</v>
      </c>
      <c r="G22" s="93" t="e">
        <f t="shared" si="5"/>
        <v>#DIV/0!</v>
      </c>
      <c r="H22" s="96" t="e">
        <f t="shared" si="7"/>
        <v>#DIV/0!</v>
      </c>
      <c r="I22" s="97" t="e">
        <f t="shared" si="8"/>
        <v>#DIV/0!</v>
      </c>
      <c r="J22" s="15" t="s">
        <v>89</v>
      </c>
      <c r="K22" s="17"/>
      <c r="L22" s="36"/>
      <c r="M22" s="19"/>
      <c r="N22" s="15" t="s">
        <v>114</v>
      </c>
      <c r="O22" s="17"/>
      <c r="P22" s="36"/>
      <c r="Q22" s="40"/>
      <c r="R22" s="59"/>
      <c r="S22" s="34" t="s">
        <v>155</v>
      </c>
      <c r="T22" s="30"/>
      <c r="U22" s="38"/>
      <c r="V22" s="31"/>
      <c r="W22" s="59"/>
      <c r="X22" s="20"/>
      <c r="Y22" s="23"/>
      <c r="Z22" s="28"/>
      <c r="AA22" s="33"/>
      <c r="AB22" s="29"/>
      <c r="AC22" s="72"/>
      <c r="AD22" s="73"/>
      <c r="AE22" s="71"/>
      <c r="AF22" s="91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</row>
    <row r="23" spans="1:51" ht="14.85" customHeight="1" x14ac:dyDescent="0.2">
      <c r="A23" s="16"/>
      <c r="B23" s="92">
        <f t="shared" si="2"/>
        <v>0</v>
      </c>
      <c r="C23" s="92">
        <f t="shared" si="6"/>
        <v>0</v>
      </c>
      <c r="D23" s="93">
        <f t="shared" si="3"/>
        <v>0</v>
      </c>
      <c r="E23" s="94" t="e">
        <f t="shared" si="4"/>
        <v>#DIV/0!</v>
      </c>
      <c r="F23" s="95" t="e">
        <f t="shared" si="4"/>
        <v>#DIV/0!</v>
      </c>
      <c r="G23" s="93" t="e">
        <f t="shared" si="5"/>
        <v>#DIV/0!</v>
      </c>
      <c r="H23" s="96" t="e">
        <f t="shared" si="7"/>
        <v>#DIV/0!</v>
      </c>
      <c r="I23" s="97" t="e">
        <f t="shared" si="8"/>
        <v>#DIV/0!</v>
      </c>
      <c r="J23" s="15" t="s">
        <v>90</v>
      </c>
      <c r="K23" s="21"/>
      <c r="L23" s="36"/>
      <c r="M23" s="19"/>
      <c r="N23" s="15" t="s">
        <v>115</v>
      </c>
      <c r="O23" s="21"/>
      <c r="P23" s="36"/>
      <c r="Q23" s="40"/>
      <c r="R23" s="59"/>
      <c r="S23" s="15" t="s">
        <v>155</v>
      </c>
      <c r="T23" s="21"/>
      <c r="U23" s="36"/>
      <c r="V23" s="19"/>
      <c r="W23" s="59"/>
      <c r="X23" s="20"/>
      <c r="Y23" s="23"/>
      <c r="Z23" s="28"/>
      <c r="AA23" s="33"/>
      <c r="AB23" s="29"/>
      <c r="AC23" s="72"/>
      <c r="AD23" s="73"/>
      <c r="AE23" s="71"/>
      <c r="AF23" s="91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</row>
    <row r="24" spans="1:51" ht="14.85" customHeight="1" x14ac:dyDescent="0.2">
      <c r="A24" s="16"/>
      <c r="B24" s="92">
        <f t="shared" si="2"/>
        <v>0</v>
      </c>
      <c r="C24" s="92">
        <f t="shared" si="6"/>
        <v>0</v>
      </c>
      <c r="D24" s="93">
        <f t="shared" si="3"/>
        <v>0</v>
      </c>
      <c r="E24" s="94" t="e">
        <f t="shared" si="4"/>
        <v>#DIV/0!</v>
      </c>
      <c r="F24" s="95" t="e">
        <f t="shared" si="4"/>
        <v>#DIV/0!</v>
      </c>
      <c r="G24" s="93" t="e">
        <f t="shared" si="5"/>
        <v>#DIV/0!</v>
      </c>
      <c r="H24" s="96" t="e">
        <f t="shared" si="7"/>
        <v>#DIV/0!</v>
      </c>
      <c r="I24" s="97" t="e">
        <f t="shared" si="8"/>
        <v>#DIV/0!</v>
      </c>
      <c r="J24" s="15" t="s">
        <v>91</v>
      </c>
      <c r="K24" s="21"/>
      <c r="L24" s="36"/>
      <c r="M24" s="19"/>
      <c r="N24" s="15" t="s">
        <v>116</v>
      </c>
      <c r="O24" s="21"/>
      <c r="P24" s="36"/>
      <c r="Q24" s="40"/>
      <c r="R24" s="59"/>
      <c r="S24" s="15" t="s">
        <v>138</v>
      </c>
      <c r="T24" s="21"/>
      <c r="U24" s="36"/>
      <c r="V24" s="19"/>
      <c r="W24" s="59"/>
      <c r="X24" s="20"/>
      <c r="Y24" s="23"/>
      <c r="Z24" s="32"/>
      <c r="AA24" s="33"/>
      <c r="AB24" s="29"/>
      <c r="AC24" s="72"/>
      <c r="AD24" s="73"/>
      <c r="AE24" s="71"/>
      <c r="AF24" s="91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</row>
    <row r="25" spans="1:51" ht="14.85" customHeight="1" x14ac:dyDescent="0.2">
      <c r="A25" s="16"/>
      <c r="B25" s="92"/>
      <c r="C25" s="92"/>
      <c r="D25" s="93"/>
      <c r="E25" s="94" t="e">
        <f t="shared" si="4"/>
        <v>#DIV/0!</v>
      </c>
      <c r="F25" s="95" t="e">
        <f t="shared" si="4"/>
        <v>#DIV/0!</v>
      </c>
      <c r="G25" s="93" t="e">
        <f t="shared" si="5"/>
        <v>#DIV/0!</v>
      </c>
      <c r="H25" s="96" t="e">
        <f t="shared" si="7"/>
        <v>#DIV/0!</v>
      </c>
      <c r="I25" s="97" t="e">
        <f t="shared" si="8"/>
        <v>#DIV/0!</v>
      </c>
      <c r="J25" s="15" t="s">
        <v>92</v>
      </c>
      <c r="K25" s="21"/>
      <c r="L25" s="36"/>
      <c r="M25" s="19"/>
      <c r="N25" s="15" t="s">
        <v>117</v>
      </c>
      <c r="O25" s="21"/>
      <c r="P25" s="36"/>
      <c r="Q25" s="40"/>
      <c r="R25" s="59"/>
      <c r="S25" s="15" t="s">
        <v>139</v>
      </c>
      <c r="T25" s="21"/>
      <c r="U25" s="36"/>
      <c r="V25" s="19"/>
      <c r="W25" s="59"/>
      <c r="X25" s="20"/>
      <c r="Y25" s="23"/>
      <c r="Z25" s="28"/>
      <c r="AA25" s="33"/>
      <c r="AB25" s="29"/>
      <c r="AC25" s="72"/>
      <c r="AD25" s="73"/>
      <c r="AE25" s="71"/>
      <c r="AF25" s="91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</row>
    <row r="26" spans="1:51" ht="14.85" customHeight="1" x14ac:dyDescent="0.2">
      <c r="A26" s="16"/>
      <c r="B26" s="92"/>
      <c r="C26" s="92"/>
      <c r="D26" s="93"/>
      <c r="E26" s="94" t="e">
        <f t="shared" si="4"/>
        <v>#DIV/0!</v>
      </c>
      <c r="F26" s="95" t="e">
        <f t="shared" si="4"/>
        <v>#DIV/0!</v>
      </c>
      <c r="G26" s="93" t="e">
        <f t="shared" si="5"/>
        <v>#DIV/0!</v>
      </c>
      <c r="H26" s="96" t="e">
        <f t="shared" si="7"/>
        <v>#DIV/0!</v>
      </c>
      <c r="I26" s="97" t="e">
        <f t="shared" si="8"/>
        <v>#DIV/0!</v>
      </c>
      <c r="J26" s="15" t="s">
        <v>93</v>
      </c>
      <c r="K26" s="21"/>
      <c r="L26" s="36"/>
      <c r="M26" s="19"/>
      <c r="N26" s="15" t="s">
        <v>118</v>
      </c>
      <c r="O26" s="21"/>
      <c r="P26" s="36"/>
      <c r="Q26" s="40"/>
      <c r="R26" s="59"/>
      <c r="S26" s="15" t="s">
        <v>140</v>
      </c>
      <c r="T26" s="21"/>
      <c r="U26" s="36"/>
      <c r="V26" s="19"/>
      <c r="W26" s="59"/>
      <c r="X26" s="20"/>
      <c r="Y26" s="23"/>
      <c r="Z26" s="32"/>
      <c r="AA26" s="33"/>
      <c r="AB26" s="29"/>
      <c r="AC26" s="72"/>
      <c r="AD26" s="73"/>
      <c r="AE26" s="71"/>
      <c r="AF26" s="91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</row>
    <row r="27" spans="1:51" ht="14.85" customHeight="1" x14ac:dyDescent="0.2">
      <c r="A27" s="16"/>
      <c r="B27" s="92">
        <f t="shared" si="2"/>
        <v>0</v>
      </c>
      <c r="C27" s="92">
        <f t="shared" si="6"/>
        <v>0</v>
      </c>
      <c r="D27" s="93">
        <f t="shared" si="3"/>
        <v>0</v>
      </c>
      <c r="E27" s="94" t="e">
        <f t="shared" si="4"/>
        <v>#DIV/0!</v>
      </c>
      <c r="F27" s="95" t="e">
        <f t="shared" si="4"/>
        <v>#DIV/0!</v>
      </c>
      <c r="G27" s="93" t="e">
        <f t="shared" si="5"/>
        <v>#DIV/0!</v>
      </c>
      <c r="H27" s="96" t="e">
        <f t="shared" si="7"/>
        <v>#DIV/0!</v>
      </c>
      <c r="I27" s="97" t="e">
        <f t="shared" si="8"/>
        <v>#DIV/0!</v>
      </c>
      <c r="J27" s="15" t="s">
        <v>94</v>
      </c>
      <c r="K27" s="21"/>
      <c r="L27" s="36"/>
      <c r="M27" s="19"/>
      <c r="N27" s="15" t="s">
        <v>119</v>
      </c>
      <c r="O27" s="21"/>
      <c r="P27" s="36"/>
      <c r="Q27" s="40"/>
      <c r="R27" s="59"/>
      <c r="S27" s="15" t="s">
        <v>141</v>
      </c>
      <c r="T27" s="21"/>
      <c r="U27" s="36"/>
      <c r="V27" s="19"/>
      <c r="W27" s="59"/>
      <c r="X27" s="20"/>
      <c r="Y27" s="23"/>
      <c r="Z27" s="28"/>
      <c r="AA27" s="33"/>
      <c r="AB27" s="29"/>
      <c r="AC27" s="72"/>
      <c r="AD27" s="73"/>
      <c r="AE27" s="71"/>
      <c r="AF27" s="91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</row>
    <row r="28" spans="1:51" ht="14.85" customHeight="1" x14ac:dyDescent="0.2">
      <c r="A28" s="16"/>
      <c r="B28" s="92">
        <f t="shared" si="2"/>
        <v>0</v>
      </c>
      <c r="C28" s="92">
        <f t="shared" si="6"/>
        <v>0</v>
      </c>
      <c r="D28" s="93">
        <f t="shared" si="3"/>
        <v>0</v>
      </c>
      <c r="E28" s="94" t="e">
        <f t="shared" si="4"/>
        <v>#DIV/0!</v>
      </c>
      <c r="F28" s="95" t="e">
        <f t="shared" si="4"/>
        <v>#DIV/0!</v>
      </c>
      <c r="G28" s="93" t="e">
        <f t="shared" si="5"/>
        <v>#DIV/0!</v>
      </c>
      <c r="H28" s="96" t="e">
        <f t="shared" si="7"/>
        <v>#DIV/0!</v>
      </c>
      <c r="I28" s="97" t="e">
        <f t="shared" si="8"/>
        <v>#DIV/0!</v>
      </c>
      <c r="J28" s="15" t="s">
        <v>95</v>
      </c>
      <c r="K28" s="17"/>
      <c r="L28" s="36"/>
      <c r="M28" s="19"/>
      <c r="N28" s="15" t="s">
        <v>120</v>
      </c>
      <c r="O28" s="17"/>
      <c r="P28" s="36"/>
      <c r="Q28" s="40"/>
      <c r="R28" s="59"/>
      <c r="S28" s="15" t="s">
        <v>142</v>
      </c>
      <c r="T28" s="17"/>
      <c r="U28" s="36"/>
      <c r="V28" s="19"/>
      <c r="W28" s="59"/>
      <c r="X28" s="20"/>
      <c r="Y28" s="23"/>
      <c r="Z28" s="28"/>
      <c r="AA28" s="33"/>
      <c r="AB28" s="29"/>
      <c r="AC28" s="72"/>
      <c r="AD28" s="73"/>
      <c r="AE28" s="71"/>
      <c r="AF28" s="91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</row>
    <row r="29" spans="1:51" ht="14.85" customHeight="1" x14ac:dyDescent="0.2">
      <c r="A29" s="16"/>
      <c r="B29" s="92"/>
      <c r="C29" s="92"/>
      <c r="D29" s="93"/>
      <c r="E29" s="94" t="e">
        <f t="shared" si="4"/>
        <v>#DIV/0!</v>
      </c>
      <c r="F29" s="95" t="e">
        <f t="shared" si="4"/>
        <v>#DIV/0!</v>
      </c>
      <c r="G29" s="93" t="e">
        <f t="shared" si="5"/>
        <v>#DIV/0!</v>
      </c>
      <c r="H29" s="96" t="e">
        <f t="shared" si="7"/>
        <v>#DIV/0!</v>
      </c>
      <c r="I29" s="97" t="e">
        <f t="shared" si="8"/>
        <v>#DIV/0!</v>
      </c>
      <c r="J29" s="15" t="s">
        <v>96</v>
      </c>
      <c r="K29" s="17"/>
      <c r="L29" s="36"/>
      <c r="M29" s="19"/>
      <c r="N29" s="15" t="s">
        <v>121</v>
      </c>
      <c r="O29" s="17"/>
      <c r="P29" s="36"/>
      <c r="Q29" s="40"/>
      <c r="R29" s="59"/>
      <c r="S29" s="15" t="s">
        <v>143</v>
      </c>
      <c r="T29" s="17"/>
      <c r="U29" s="36"/>
      <c r="V29" s="19"/>
      <c r="W29" s="59"/>
      <c r="X29" s="20"/>
      <c r="Y29" s="23"/>
      <c r="Z29" s="28"/>
      <c r="AA29" s="33"/>
      <c r="AB29" s="29"/>
      <c r="AC29" s="72"/>
      <c r="AD29" s="73"/>
      <c r="AE29" s="71"/>
      <c r="AF29" s="91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</row>
    <row r="30" spans="1:51" ht="14.85" customHeight="1" x14ac:dyDescent="0.2">
      <c r="A30" s="16"/>
      <c r="B30" s="92">
        <f t="shared" si="2"/>
        <v>0</v>
      </c>
      <c r="C30" s="92">
        <f t="shared" si="6"/>
        <v>0</v>
      </c>
      <c r="D30" s="93">
        <f t="shared" si="3"/>
        <v>0</v>
      </c>
      <c r="E30" s="94" t="e">
        <f t="shared" si="4"/>
        <v>#DIV/0!</v>
      </c>
      <c r="F30" s="95" t="e">
        <f t="shared" si="4"/>
        <v>#DIV/0!</v>
      </c>
      <c r="G30" s="93" t="e">
        <f t="shared" si="5"/>
        <v>#DIV/0!</v>
      </c>
      <c r="H30" s="96" t="e">
        <f t="shared" si="7"/>
        <v>#DIV/0!</v>
      </c>
      <c r="I30" s="97" t="e">
        <f t="shared" si="8"/>
        <v>#DIV/0!</v>
      </c>
      <c r="J30" s="15" t="s">
        <v>97</v>
      </c>
      <c r="K30" s="17"/>
      <c r="L30" s="36"/>
      <c r="M30" s="19"/>
      <c r="N30" s="15" t="s">
        <v>122</v>
      </c>
      <c r="O30" s="17"/>
      <c r="P30" s="36"/>
      <c r="Q30" s="40"/>
      <c r="R30" s="59"/>
      <c r="S30" s="15" t="s">
        <v>144</v>
      </c>
      <c r="T30" s="17"/>
      <c r="U30" s="36"/>
      <c r="V30" s="19"/>
      <c r="W30" s="59"/>
      <c r="X30" s="20"/>
      <c r="Y30" s="23"/>
      <c r="Z30" s="28"/>
      <c r="AA30" s="33"/>
      <c r="AB30" s="29"/>
      <c r="AC30" s="72"/>
      <c r="AD30" s="73"/>
      <c r="AE30" s="71"/>
      <c r="AF30" s="91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</row>
    <row r="31" spans="1:51" ht="14.85" customHeight="1" x14ac:dyDescent="0.2">
      <c r="A31" s="16"/>
      <c r="B31" s="92">
        <f t="shared" si="2"/>
        <v>0</v>
      </c>
      <c r="C31" s="92">
        <f t="shared" si="6"/>
        <v>0</v>
      </c>
      <c r="D31" s="93">
        <f t="shared" si="3"/>
        <v>0</v>
      </c>
      <c r="E31" s="94" t="e">
        <f t="shared" si="4"/>
        <v>#DIV/0!</v>
      </c>
      <c r="F31" s="95" t="e">
        <f t="shared" si="4"/>
        <v>#DIV/0!</v>
      </c>
      <c r="G31" s="93" t="e">
        <f t="shared" si="5"/>
        <v>#DIV/0!</v>
      </c>
      <c r="H31" s="96" t="e">
        <f t="shared" si="7"/>
        <v>#DIV/0!</v>
      </c>
      <c r="I31" s="97" t="e">
        <f t="shared" si="8"/>
        <v>#DIV/0!</v>
      </c>
      <c r="J31" s="15" t="s">
        <v>98</v>
      </c>
      <c r="K31" s="21"/>
      <c r="L31" s="36"/>
      <c r="M31" s="19"/>
      <c r="N31" s="15" t="s">
        <v>123</v>
      </c>
      <c r="O31" s="21"/>
      <c r="P31" s="36"/>
      <c r="Q31" s="40"/>
      <c r="R31" s="59"/>
      <c r="S31" s="15" t="s">
        <v>145</v>
      </c>
      <c r="T31" s="21"/>
      <c r="U31" s="36"/>
      <c r="V31" s="19"/>
      <c r="W31" s="59"/>
      <c r="X31" s="20"/>
      <c r="Y31" s="23"/>
      <c r="Z31" s="28"/>
      <c r="AA31" s="33"/>
      <c r="AB31" s="29"/>
      <c r="AC31" s="72"/>
      <c r="AD31" s="73"/>
      <c r="AE31" s="71"/>
      <c r="AF31" s="91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</row>
    <row r="32" spans="1:51" ht="14.85" customHeight="1" x14ac:dyDescent="0.2">
      <c r="A32" s="23"/>
      <c r="B32" s="92">
        <f t="shared" si="2"/>
        <v>0</v>
      </c>
      <c r="C32" s="92">
        <f t="shared" si="6"/>
        <v>0</v>
      </c>
      <c r="D32" s="93">
        <f t="shared" si="3"/>
        <v>0</v>
      </c>
      <c r="E32" s="94" t="e">
        <f t="shared" si="4"/>
        <v>#DIV/0!</v>
      </c>
      <c r="F32" s="95" t="e">
        <f t="shared" si="4"/>
        <v>#DIV/0!</v>
      </c>
      <c r="G32" s="93" t="e">
        <f t="shared" si="5"/>
        <v>#DIV/0!</v>
      </c>
      <c r="H32" s="96" t="e">
        <f t="shared" si="7"/>
        <v>#DIV/0!</v>
      </c>
      <c r="I32" s="97" t="e">
        <f t="shared" si="8"/>
        <v>#DIV/0!</v>
      </c>
      <c r="J32" s="15" t="s">
        <v>99</v>
      </c>
      <c r="K32" s="28"/>
      <c r="L32" s="37"/>
      <c r="M32" s="29"/>
      <c r="N32" s="15" t="s">
        <v>124</v>
      </c>
      <c r="O32" s="17"/>
      <c r="P32" s="36"/>
      <c r="Q32" s="40"/>
      <c r="R32" s="59"/>
      <c r="S32" s="15" t="s">
        <v>146</v>
      </c>
      <c r="T32" s="17"/>
      <c r="U32" s="36"/>
      <c r="V32" s="19"/>
      <c r="W32" s="59"/>
      <c r="X32" s="20"/>
      <c r="Y32" s="23"/>
      <c r="Z32" s="28"/>
      <c r="AA32" s="33"/>
      <c r="AB32" s="29"/>
      <c r="AC32" s="72"/>
      <c r="AD32" s="73"/>
      <c r="AE32" s="71"/>
      <c r="AF32" s="91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</row>
    <row r="33" spans="1:51" ht="14.85" customHeight="1" x14ac:dyDescent="0.2">
      <c r="A33" s="23"/>
      <c r="B33" s="92">
        <f t="shared" si="2"/>
        <v>0</v>
      </c>
      <c r="C33" s="92">
        <f t="shared" si="6"/>
        <v>0</v>
      </c>
      <c r="D33" s="93">
        <f t="shared" si="3"/>
        <v>0</v>
      </c>
      <c r="E33" s="94" t="e">
        <f t="shared" si="4"/>
        <v>#DIV/0!</v>
      </c>
      <c r="F33" s="95" t="e">
        <f t="shared" si="4"/>
        <v>#DIV/0!</v>
      </c>
      <c r="G33" s="93" t="e">
        <f t="shared" si="5"/>
        <v>#DIV/0!</v>
      </c>
      <c r="H33" s="96" t="e">
        <f t="shared" si="7"/>
        <v>#DIV/0!</v>
      </c>
      <c r="I33" s="97" t="e">
        <f t="shared" si="8"/>
        <v>#DIV/0!</v>
      </c>
      <c r="J33" s="15" t="s">
        <v>100</v>
      </c>
      <c r="K33" s="32"/>
      <c r="L33" s="37"/>
      <c r="M33" s="29"/>
      <c r="N33" s="15" t="s">
        <v>125</v>
      </c>
      <c r="O33" s="21"/>
      <c r="P33" s="36"/>
      <c r="Q33" s="40"/>
      <c r="R33" s="59"/>
      <c r="S33" s="15" t="s">
        <v>147</v>
      </c>
      <c r="T33" s="21"/>
      <c r="U33" s="36"/>
      <c r="V33" s="19"/>
      <c r="W33" s="59"/>
      <c r="X33" s="20"/>
      <c r="Y33" s="23"/>
      <c r="Z33" s="28"/>
      <c r="AA33" s="33"/>
      <c r="AB33" s="29"/>
      <c r="AC33" s="72"/>
      <c r="AD33" s="73"/>
      <c r="AE33" s="71"/>
      <c r="AF33" s="91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</row>
    <row r="34" spans="1:51" ht="14.85" customHeight="1" x14ac:dyDescent="0.2">
      <c r="A34" s="98"/>
      <c r="B34" s="92"/>
      <c r="C34" s="92"/>
      <c r="D34" s="93"/>
      <c r="E34" s="94" t="e">
        <f t="shared" si="4"/>
        <v>#DIV/0!</v>
      </c>
      <c r="F34" s="95" t="e">
        <f t="shared" si="4"/>
        <v>#DIV/0!</v>
      </c>
      <c r="G34" s="93" t="e">
        <f t="shared" si="5"/>
        <v>#DIV/0!</v>
      </c>
      <c r="H34" s="96" t="e">
        <f t="shared" si="7"/>
        <v>#DIV/0!</v>
      </c>
      <c r="I34" s="97" t="e">
        <f t="shared" si="8"/>
        <v>#DIV/0!</v>
      </c>
      <c r="J34" s="15" t="s">
        <v>101</v>
      </c>
      <c r="K34" s="30"/>
      <c r="L34" s="38"/>
      <c r="M34" s="31"/>
      <c r="N34" s="15" t="s">
        <v>126</v>
      </c>
      <c r="O34" s="17"/>
      <c r="P34" s="36"/>
      <c r="Q34" s="40"/>
      <c r="R34" s="59"/>
      <c r="S34" s="15" t="s">
        <v>148</v>
      </c>
      <c r="T34" s="17"/>
      <c r="U34" s="36"/>
      <c r="V34" s="19"/>
      <c r="W34" s="59"/>
      <c r="X34" s="34"/>
      <c r="Y34" s="24"/>
      <c r="Z34" s="30"/>
      <c r="AA34" s="35"/>
      <c r="AB34" s="31"/>
      <c r="AC34" s="72"/>
      <c r="AD34" s="73"/>
      <c r="AE34" s="71"/>
      <c r="AF34" s="91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</row>
    <row r="35" spans="1:51" ht="14.85" customHeight="1" x14ac:dyDescent="0.2">
      <c r="A35" s="16"/>
      <c r="B35" s="92">
        <f t="shared" si="2"/>
        <v>0</v>
      </c>
      <c r="C35" s="92">
        <f t="shared" si="6"/>
        <v>0</v>
      </c>
      <c r="D35" s="93">
        <f t="shared" si="3"/>
        <v>0</v>
      </c>
      <c r="E35" s="94" t="e">
        <f t="shared" si="4"/>
        <v>#DIV/0!</v>
      </c>
      <c r="F35" s="95" t="e">
        <f t="shared" si="4"/>
        <v>#DIV/0!</v>
      </c>
      <c r="G35" s="93" t="e">
        <f t="shared" si="5"/>
        <v>#DIV/0!</v>
      </c>
      <c r="H35" s="96" t="e">
        <f t="shared" si="7"/>
        <v>#DIV/0!</v>
      </c>
      <c r="I35" s="97" t="e">
        <f t="shared" si="8"/>
        <v>#DIV/0!</v>
      </c>
      <c r="J35" s="15" t="s">
        <v>102</v>
      </c>
      <c r="K35" s="21"/>
      <c r="L35" s="36"/>
      <c r="M35" s="19"/>
      <c r="N35" s="15" t="s">
        <v>127</v>
      </c>
      <c r="O35" s="21"/>
      <c r="P35" s="36"/>
      <c r="Q35" s="40"/>
      <c r="R35" s="59"/>
      <c r="S35" s="15" t="s">
        <v>149</v>
      </c>
      <c r="T35" s="21"/>
      <c r="U35" s="36"/>
      <c r="V35" s="19"/>
      <c r="W35" s="59"/>
      <c r="X35" s="20"/>
      <c r="Y35" s="24"/>
      <c r="Z35" s="28"/>
      <c r="AA35" s="33"/>
      <c r="AB35" s="29"/>
      <c r="AC35" s="72"/>
      <c r="AD35" s="73"/>
      <c r="AE35" s="71"/>
      <c r="AF35" s="91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</row>
    <row r="36" spans="1:51" ht="14.85" customHeight="1" x14ac:dyDescent="0.2">
      <c r="A36" s="16"/>
      <c r="B36" s="92">
        <f t="shared" si="2"/>
        <v>0</v>
      </c>
      <c r="C36" s="92">
        <f t="shared" si="6"/>
        <v>0</v>
      </c>
      <c r="D36" s="93">
        <f t="shared" si="3"/>
        <v>0</v>
      </c>
      <c r="E36" s="94" t="e">
        <f t="shared" si="4"/>
        <v>#DIV/0!</v>
      </c>
      <c r="F36" s="95" t="e">
        <f t="shared" si="4"/>
        <v>#DIV/0!</v>
      </c>
      <c r="G36" s="93" t="e">
        <f t="shared" si="5"/>
        <v>#DIV/0!</v>
      </c>
      <c r="H36" s="96" t="e">
        <f t="shared" si="7"/>
        <v>#DIV/0!</v>
      </c>
      <c r="I36" s="97" t="e">
        <f t="shared" si="8"/>
        <v>#DIV/0!</v>
      </c>
      <c r="J36" s="15" t="s">
        <v>103</v>
      </c>
      <c r="K36" s="21"/>
      <c r="L36" s="36"/>
      <c r="M36" s="19"/>
      <c r="N36" s="15" t="s">
        <v>128</v>
      </c>
      <c r="O36" s="21"/>
      <c r="P36" s="36"/>
      <c r="Q36" s="40"/>
      <c r="R36" s="59"/>
      <c r="S36" s="15" t="s">
        <v>150</v>
      </c>
      <c r="T36" s="21"/>
      <c r="U36" s="36"/>
      <c r="V36" s="19"/>
      <c r="W36" s="59"/>
      <c r="X36" s="20"/>
      <c r="Y36" s="24"/>
      <c r="Z36" s="32"/>
      <c r="AA36" s="33"/>
      <c r="AB36" s="29"/>
      <c r="AC36" s="72"/>
      <c r="AD36" s="73"/>
      <c r="AE36" s="71"/>
      <c r="AF36" s="91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</row>
    <row r="37" spans="1:51" ht="14.85" customHeight="1" x14ac:dyDescent="0.2">
      <c r="A37" s="16"/>
      <c r="B37" s="92"/>
      <c r="C37" s="92"/>
      <c r="D37" s="93"/>
      <c r="E37" s="94" t="e">
        <f t="shared" si="4"/>
        <v>#DIV/0!</v>
      </c>
      <c r="F37" s="95" t="e">
        <f t="shared" si="4"/>
        <v>#DIV/0!</v>
      </c>
      <c r="G37" s="93" t="e">
        <f t="shared" si="5"/>
        <v>#DIV/0!</v>
      </c>
      <c r="H37" s="96" t="e">
        <f t="shared" si="7"/>
        <v>#DIV/0!</v>
      </c>
      <c r="I37" s="97" t="e">
        <f t="shared" si="8"/>
        <v>#DIV/0!</v>
      </c>
      <c r="J37" s="15" t="s">
        <v>104</v>
      </c>
      <c r="K37" s="17"/>
      <c r="L37" s="36"/>
      <c r="M37" s="19"/>
      <c r="N37" s="15" t="s">
        <v>129</v>
      </c>
      <c r="O37" s="17"/>
      <c r="P37" s="36"/>
      <c r="Q37" s="40"/>
      <c r="R37" s="59"/>
      <c r="S37" s="15" t="s">
        <v>151</v>
      </c>
      <c r="T37" s="17"/>
      <c r="U37" s="36"/>
      <c r="V37" s="19"/>
      <c r="W37" s="59"/>
      <c r="X37" s="20"/>
      <c r="Y37" s="24"/>
      <c r="Z37" s="28"/>
      <c r="AA37" s="33"/>
      <c r="AB37" s="29"/>
      <c r="AC37" s="72"/>
      <c r="AD37" s="73"/>
      <c r="AE37" s="71"/>
      <c r="AF37" s="91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</row>
    <row r="38" spans="1:51" ht="14.85" customHeight="1" x14ac:dyDescent="0.2">
      <c r="A38" s="16"/>
      <c r="B38" s="92">
        <f t="shared" si="2"/>
        <v>0</v>
      </c>
      <c r="C38" s="92">
        <f t="shared" si="6"/>
        <v>0</v>
      </c>
      <c r="D38" s="93">
        <f t="shared" si="3"/>
        <v>0</v>
      </c>
      <c r="E38" s="94" t="e">
        <f t="shared" si="4"/>
        <v>#DIV/0!</v>
      </c>
      <c r="F38" s="95" t="e">
        <f t="shared" si="4"/>
        <v>#DIV/0!</v>
      </c>
      <c r="G38" s="93" t="e">
        <f t="shared" si="5"/>
        <v>#DIV/0!</v>
      </c>
      <c r="H38" s="96" t="e">
        <f t="shared" si="7"/>
        <v>#DIV/0!</v>
      </c>
      <c r="I38" s="97" t="e">
        <f t="shared" si="8"/>
        <v>#DIV/0!</v>
      </c>
      <c r="J38" s="15" t="s">
        <v>105</v>
      </c>
      <c r="K38" s="17"/>
      <c r="L38" s="36"/>
      <c r="M38" s="19"/>
      <c r="N38" s="15" t="s">
        <v>130</v>
      </c>
      <c r="O38" s="17"/>
      <c r="P38" s="36"/>
      <c r="Q38" s="40"/>
      <c r="R38" s="59"/>
      <c r="S38" s="15" t="s">
        <v>152</v>
      </c>
      <c r="T38" s="17"/>
      <c r="U38" s="36"/>
      <c r="V38" s="19"/>
      <c r="W38" s="59"/>
      <c r="X38" s="20"/>
      <c r="Y38" s="24"/>
      <c r="Z38" s="28"/>
      <c r="AA38" s="33"/>
      <c r="AB38" s="29"/>
      <c r="AC38" s="72"/>
      <c r="AD38" s="73"/>
      <c r="AE38" s="71"/>
      <c r="AF38" s="91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</row>
    <row r="39" spans="1:51" ht="14.85" customHeight="1" x14ac:dyDescent="0.2">
      <c r="A39" s="16"/>
      <c r="B39" s="92">
        <f t="shared" si="2"/>
        <v>0</v>
      </c>
      <c r="C39" s="92">
        <f t="shared" si="6"/>
        <v>0</v>
      </c>
      <c r="D39" s="93">
        <f t="shared" si="3"/>
        <v>0</v>
      </c>
      <c r="E39" s="94" t="e">
        <f t="shared" si="4"/>
        <v>#DIV/0!</v>
      </c>
      <c r="F39" s="95" t="e">
        <f t="shared" si="4"/>
        <v>#DIV/0!</v>
      </c>
      <c r="G39" s="93" t="e">
        <f t="shared" si="5"/>
        <v>#DIV/0!</v>
      </c>
      <c r="H39" s="96" t="e">
        <f t="shared" si="7"/>
        <v>#DIV/0!</v>
      </c>
      <c r="I39" s="97" t="e">
        <f t="shared" si="8"/>
        <v>#DIV/0!</v>
      </c>
      <c r="J39" s="15" t="s">
        <v>106</v>
      </c>
      <c r="K39" s="17"/>
      <c r="L39" s="36"/>
      <c r="M39" s="19"/>
      <c r="N39" s="15" t="s">
        <v>131</v>
      </c>
      <c r="O39" s="17"/>
      <c r="P39" s="36"/>
      <c r="Q39" s="40"/>
      <c r="R39" s="59"/>
      <c r="S39" s="15" t="s">
        <v>153</v>
      </c>
      <c r="T39" s="17"/>
      <c r="U39" s="36"/>
      <c r="V39" s="19"/>
      <c r="W39" s="59"/>
      <c r="X39" s="20"/>
      <c r="Y39" s="24"/>
      <c r="Z39" s="28"/>
      <c r="AA39" s="33"/>
      <c r="AB39" s="29"/>
      <c r="AC39" s="72"/>
      <c r="AD39" s="73"/>
      <c r="AE39" s="71"/>
      <c r="AF39" s="91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</row>
    <row r="40" spans="1:51" ht="14.85" customHeight="1" x14ac:dyDescent="0.2">
      <c r="A40" s="16"/>
      <c r="B40" s="92">
        <f t="shared" si="2"/>
        <v>0</v>
      </c>
      <c r="C40" s="92">
        <f t="shared" si="6"/>
        <v>0</v>
      </c>
      <c r="D40" s="93">
        <f t="shared" si="3"/>
        <v>0</v>
      </c>
      <c r="E40" s="94" t="e">
        <f t="shared" si="4"/>
        <v>#DIV/0!</v>
      </c>
      <c r="F40" s="95" t="e">
        <f t="shared" si="4"/>
        <v>#DIV/0!</v>
      </c>
      <c r="G40" s="93" t="e">
        <f t="shared" si="5"/>
        <v>#DIV/0!</v>
      </c>
      <c r="H40" s="96" t="e">
        <f t="shared" si="7"/>
        <v>#DIV/0!</v>
      </c>
      <c r="I40" s="97" t="e">
        <f t="shared" si="8"/>
        <v>#DIV/0!</v>
      </c>
      <c r="J40" s="15" t="s">
        <v>107</v>
      </c>
      <c r="K40" s="21"/>
      <c r="L40" s="36"/>
      <c r="M40" s="19"/>
      <c r="N40" s="15" t="s">
        <v>132</v>
      </c>
      <c r="O40" s="21"/>
      <c r="P40" s="36"/>
      <c r="Q40" s="40"/>
      <c r="R40" s="59"/>
      <c r="S40" s="15" t="s">
        <v>154</v>
      </c>
      <c r="T40" s="21"/>
      <c r="U40" s="36"/>
      <c r="V40" s="19"/>
      <c r="W40" s="59"/>
      <c r="X40" s="20"/>
      <c r="Y40" s="24"/>
      <c r="Z40" s="28"/>
      <c r="AA40" s="33"/>
      <c r="AB40" s="29"/>
      <c r="AC40" s="72"/>
      <c r="AD40" s="73"/>
      <c r="AE40" s="71"/>
      <c r="AF40" s="91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</row>
    <row r="41" spans="1:51" ht="14.85" customHeight="1" x14ac:dyDescent="0.2">
      <c r="A41" s="23"/>
      <c r="B41" s="70"/>
      <c r="C41" s="70"/>
      <c r="D41" s="71"/>
      <c r="E41" s="72"/>
      <c r="F41" s="73"/>
      <c r="G41" s="71"/>
      <c r="H41" s="75"/>
      <c r="I41" s="60"/>
      <c r="J41" s="15"/>
      <c r="K41" s="21">
        <f>SUM(K17:K40)</f>
        <v>0</v>
      </c>
      <c r="L41" s="21">
        <f>SUM(L17:L40)</f>
        <v>0</v>
      </c>
      <c r="M41" s="39">
        <f>SUM(M17:M40)</f>
        <v>0</v>
      </c>
      <c r="N41" s="15"/>
      <c r="O41" s="21">
        <f>SUM(O17:O40)</f>
        <v>0</v>
      </c>
      <c r="P41" s="36">
        <f>SUM(P17:P40)</f>
        <v>0</v>
      </c>
      <c r="Q41" s="41">
        <f>SUM(Q17:Q40)</f>
        <v>0</v>
      </c>
      <c r="R41" s="59"/>
      <c r="S41" s="15"/>
      <c r="T41" s="21">
        <f>SUM(T17:T40)</f>
        <v>0</v>
      </c>
      <c r="U41" s="36">
        <f>SUM(U17:U40)</f>
        <v>0</v>
      </c>
      <c r="V41" s="39">
        <f>SUM(V17:V40)</f>
        <v>0</v>
      </c>
      <c r="W41" s="59"/>
      <c r="X41" s="20"/>
      <c r="Y41" s="24"/>
      <c r="Z41" s="28"/>
      <c r="AA41" s="33"/>
      <c r="AB41" s="29"/>
      <c r="AC41" s="91"/>
      <c r="AD41" s="91"/>
      <c r="AE41" s="91"/>
      <c r="AF41" s="91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</row>
    <row r="42" spans="1:51" ht="14.85" customHeight="1" x14ac:dyDescent="0.2">
      <c r="A42" s="59"/>
      <c r="B42" s="59"/>
      <c r="C42" s="59"/>
      <c r="D42" s="59"/>
      <c r="E42" s="59"/>
      <c r="F42" s="59"/>
      <c r="G42" s="59"/>
      <c r="H42" s="60"/>
      <c r="I42" s="60"/>
      <c r="J42" s="64"/>
      <c r="K42" s="99"/>
      <c r="L42" s="100"/>
      <c r="M42" s="57"/>
      <c r="N42" s="55"/>
      <c r="O42" s="99"/>
      <c r="P42" s="100"/>
      <c r="Q42" s="101"/>
      <c r="R42" s="59"/>
      <c r="S42" s="55"/>
      <c r="T42" s="99"/>
      <c r="U42" s="100"/>
      <c r="V42" s="57"/>
      <c r="W42" s="59"/>
      <c r="X42" s="20"/>
      <c r="Y42" s="91"/>
      <c r="Z42" s="70"/>
      <c r="AA42" s="102"/>
      <c r="AB42" s="71"/>
      <c r="AC42" s="91"/>
      <c r="AD42" s="91"/>
      <c r="AE42" s="91"/>
      <c r="AF42" s="91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</row>
    <row r="43" spans="1:51" ht="14.85" customHeight="1" x14ac:dyDescent="0.2">
      <c r="A43" s="59"/>
      <c r="B43" s="59"/>
      <c r="C43" s="59"/>
      <c r="D43" s="59"/>
      <c r="E43" s="59"/>
      <c r="F43" s="59"/>
      <c r="G43" s="59"/>
      <c r="H43" s="60"/>
      <c r="I43" s="60"/>
      <c r="J43" s="61"/>
      <c r="K43" s="59"/>
      <c r="M43" s="59"/>
      <c r="N43" s="59"/>
      <c r="O43" s="59"/>
      <c r="R43" s="59"/>
      <c r="S43" s="59"/>
      <c r="T43" s="59"/>
      <c r="V43" s="59"/>
      <c r="W43" s="59"/>
      <c r="X43" s="91"/>
      <c r="Y43" s="91"/>
      <c r="Z43" s="91"/>
      <c r="AA43" s="91"/>
      <c r="AB43" s="91"/>
      <c r="AC43" s="91"/>
      <c r="AD43" s="91"/>
      <c r="AE43" s="91"/>
      <c r="AF43" s="91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</row>
    <row r="44" spans="1:51" ht="14.85" customHeight="1" x14ac:dyDescent="0.2">
      <c r="A44" s="24" t="s">
        <v>81</v>
      </c>
      <c r="B44" s="55"/>
      <c r="C44" s="55"/>
      <c r="D44" s="55"/>
      <c r="E44" s="59"/>
      <c r="F44" s="59"/>
      <c r="G44" s="59"/>
      <c r="H44" s="60"/>
      <c r="I44" s="60"/>
      <c r="J44" s="61"/>
      <c r="K44" s="59"/>
      <c r="M44" s="59"/>
      <c r="N44" s="59"/>
      <c r="O44" s="59"/>
      <c r="R44" s="59"/>
      <c r="S44" s="59"/>
      <c r="T44" s="59"/>
      <c r="V44" s="59"/>
      <c r="W44" s="59"/>
      <c r="X44" s="91"/>
      <c r="Y44" s="91"/>
      <c r="Z44" s="91"/>
      <c r="AA44" s="91"/>
      <c r="AB44" s="91"/>
      <c r="AC44" s="91"/>
      <c r="AD44" s="91"/>
      <c r="AE44" s="91"/>
      <c r="AF44" s="91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</row>
    <row r="45" spans="1:51" ht="14.85" customHeight="1" x14ac:dyDescent="0.2">
      <c r="A45" s="20" t="s">
        <v>156</v>
      </c>
      <c r="B45" s="17"/>
      <c r="C45" s="36"/>
      <c r="D45" s="43"/>
      <c r="E45" s="26"/>
      <c r="F45" s="27"/>
      <c r="G45" s="26"/>
      <c r="H45" s="46"/>
      <c r="I45" s="60"/>
      <c r="J45" s="61"/>
      <c r="K45" s="59"/>
      <c r="M45" s="59"/>
      <c r="N45" s="59"/>
      <c r="O45" s="59"/>
      <c r="R45" s="59"/>
      <c r="S45" s="59"/>
      <c r="T45" s="59"/>
      <c r="V45" s="59"/>
      <c r="W45" s="59"/>
      <c r="X45" s="91"/>
      <c r="Y45" s="91"/>
      <c r="Z45" s="91"/>
      <c r="AA45" s="91"/>
      <c r="AB45" s="91"/>
      <c r="AC45" s="91"/>
      <c r="AD45" s="91"/>
      <c r="AE45" s="91"/>
      <c r="AF45" s="91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</row>
    <row r="46" spans="1:51" ht="14.85" customHeight="1" x14ac:dyDescent="0.2">
      <c r="A46" s="20" t="s">
        <v>157</v>
      </c>
      <c r="B46" s="17"/>
      <c r="C46" s="36"/>
      <c r="D46" s="43"/>
      <c r="E46" s="26"/>
      <c r="F46" s="27"/>
      <c r="G46" s="26"/>
      <c r="H46" s="46"/>
      <c r="I46" s="60"/>
      <c r="J46" s="61"/>
      <c r="K46" s="59"/>
      <c r="M46" s="59"/>
      <c r="N46" s="59"/>
      <c r="O46" s="59"/>
      <c r="R46" s="59"/>
      <c r="S46" s="59"/>
      <c r="T46" s="59"/>
      <c r="V46" s="59"/>
      <c r="W46" s="59"/>
      <c r="X46" s="91"/>
      <c r="Y46" s="91"/>
      <c r="Z46" s="91"/>
      <c r="AA46" s="91"/>
      <c r="AB46" s="91"/>
      <c r="AC46" s="91"/>
      <c r="AD46" s="91"/>
      <c r="AE46" s="91"/>
      <c r="AF46" s="91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</row>
    <row r="47" spans="1:51" x14ac:dyDescent="0.2">
      <c r="A47" s="20" t="s">
        <v>82</v>
      </c>
      <c r="B47" s="99">
        <f>SUM(B45:B46)</f>
        <v>0</v>
      </c>
      <c r="C47" s="103">
        <f>SUM(C45:C46)</f>
        <v>0</v>
      </c>
      <c r="D47" s="43">
        <f>SUM(D45:D46)</f>
        <v>0</v>
      </c>
      <c r="E47" s="26"/>
      <c r="F47" s="27"/>
      <c r="G47" s="26"/>
      <c r="H47" s="46"/>
      <c r="I47" s="60"/>
      <c r="J47" s="61"/>
      <c r="K47" s="59"/>
      <c r="M47" s="59"/>
      <c r="N47" s="59"/>
      <c r="O47" s="59"/>
      <c r="R47" s="59"/>
      <c r="S47" s="59"/>
      <c r="T47" s="59"/>
      <c r="V47" s="59"/>
      <c r="W47" s="59"/>
      <c r="X47" s="91"/>
      <c r="Y47" s="91"/>
      <c r="Z47" s="91"/>
      <c r="AA47" s="91"/>
      <c r="AB47" s="91"/>
      <c r="AC47" s="91"/>
      <c r="AD47" s="91"/>
      <c r="AE47" s="91"/>
      <c r="AF47" s="91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</row>
    <row r="48" spans="1:51" x14ac:dyDescent="0.2">
      <c r="A48" s="20"/>
      <c r="B48" s="17"/>
      <c r="C48" s="36"/>
      <c r="D48" s="43"/>
      <c r="E48" s="26"/>
      <c r="F48" s="27"/>
      <c r="G48" s="26"/>
      <c r="H48" s="46"/>
      <c r="I48" s="60"/>
      <c r="J48" s="61"/>
      <c r="K48" s="59"/>
      <c r="M48" s="59"/>
      <c r="N48" s="59"/>
      <c r="O48" s="59"/>
      <c r="R48" s="59"/>
      <c r="S48" s="59"/>
      <c r="T48" s="59"/>
      <c r="V48" s="59"/>
      <c r="W48" s="59"/>
      <c r="X48" s="91"/>
      <c r="Y48" s="91"/>
      <c r="Z48" s="91"/>
      <c r="AA48" s="91"/>
      <c r="AB48" s="91"/>
      <c r="AC48" s="91"/>
      <c r="AD48" s="91"/>
      <c r="AE48" s="91"/>
      <c r="AF48" s="91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</row>
    <row r="49" spans="1:51" x14ac:dyDescent="0.2">
      <c r="A49" s="20" t="s">
        <v>159</v>
      </c>
      <c r="B49" s="17"/>
      <c r="C49" s="36"/>
      <c r="D49" s="43"/>
      <c r="E49" s="26"/>
      <c r="F49" s="27"/>
      <c r="G49" s="26"/>
      <c r="H49" s="46"/>
      <c r="I49" s="60"/>
      <c r="J49" s="61"/>
      <c r="K49" s="59"/>
      <c r="M49" s="59"/>
      <c r="N49" s="22"/>
      <c r="O49" s="59"/>
      <c r="R49" s="59"/>
      <c r="S49" s="59"/>
      <c r="T49" s="59"/>
      <c r="V49" s="59"/>
      <c r="W49" s="59"/>
      <c r="X49" s="91"/>
      <c r="Y49" s="91"/>
      <c r="Z49" s="91"/>
      <c r="AA49" s="91"/>
      <c r="AB49" s="91"/>
      <c r="AC49" s="91"/>
      <c r="AD49" s="91"/>
      <c r="AE49" s="91"/>
      <c r="AF49" s="91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</row>
    <row r="50" spans="1:51" x14ac:dyDescent="0.2">
      <c r="A50" s="20" t="s">
        <v>160</v>
      </c>
      <c r="B50" s="17"/>
      <c r="C50" s="36"/>
      <c r="D50" s="43"/>
      <c r="E50" s="26"/>
      <c r="F50" s="27"/>
      <c r="G50" s="26"/>
      <c r="H50" s="46"/>
      <c r="I50" s="60"/>
      <c r="J50" s="61"/>
      <c r="K50" s="59"/>
      <c r="M50" s="59"/>
      <c r="N50" s="20"/>
      <c r="O50" s="59"/>
      <c r="R50" s="59"/>
      <c r="S50" s="59"/>
      <c r="T50" s="59"/>
      <c r="V50" s="59"/>
      <c r="W50" s="59"/>
      <c r="X50" s="91"/>
      <c r="Y50" s="91"/>
      <c r="Z50" s="91"/>
      <c r="AA50" s="91"/>
      <c r="AB50" s="91"/>
      <c r="AC50" s="91"/>
      <c r="AD50" s="91"/>
      <c r="AE50" s="91"/>
      <c r="AF50" s="91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</row>
    <row r="51" spans="1:51" x14ac:dyDescent="0.2">
      <c r="A51" s="20" t="s">
        <v>158</v>
      </c>
      <c r="B51" s="99">
        <f>SUM(B49:B50)</f>
        <v>0</v>
      </c>
      <c r="C51" s="103">
        <f>SUM(C49:C50)</f>
        <v>0</v>
      </c>
      <c r="D51" s="43">
        <f>SUM(D49:D50)</f>
        <v>0</v>
      </c>
      <c r="E51" s="26"/>
      <c r="F51" s="27"/>
      <c r="G51" s="26"/>
      <c r="H51" s="46"/>
      <c r="I51" s="60"/>
      <c r="J51" s="61"/>
      <c r="K51" s="59"/>
      <c r="M51" s="59"/>
      <c r="N51" s="20"/>
      <c r="O51" s="59"/>
      <c r="R51" s="59"/>
      <c r="S51" s="59"/>
      <c r="T51" s="59"/>
      <c r="V51" s="59"/>
      <c r="W51" s="59"/>
      <c r="X51" s="91"/>
      <c r="Y51" s="91"/>
      <c r="Z51" s="91"/>
      <c r="AA51" s="91"/>
      <c r="AB51" s="91"/>
      <c r="AC51" s="91"/>
      <c r="AD51" s="91"/>
      <c r="AE51" s="91"/>
      <c r="AF51" s="91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</row>
    <row r="52" spans="1:51" x14ac:dyDescent="0.2">
      <c r="A52" s="20"/>
      <c r="B52" s="17"/>
      <c r="C52" s="36"/>
      <c r="D52" s="43"/>
      <c r="E52" s="26"/>
      <c r="F52" s="27"/>
      <c r="G52" s="26"/>
      <c r="H52" s="46"/>
      <c r="I52" s="60"/>
      <c r="J52" s="61"/>
      <c r="K52" s="59"/>
      <c r="M52" s="59"/>
      <c r="N52" s="20"/>
      <c r="O52" s="59"/>
      <c r="R52" s="59"/>
      <c r="S52" s="59"/>
      <c r="T52" s="59"/>
      <c r="V52" s="59"/>
      <c r="W52" s="59"/>
      <c r="X52" s="91"/>
      <c r="Y52" s="91"/>
      <c r="Z52" s="91"/>
      <c r="AA52" s="91"/>
      <c r="AB52" s="91"/>
      <c r="AC52" s="91"/>
      <c r="AD52" s="91"/>
      <c r="AE52" s="91"/>
      <c r="AF52" s="91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</row>
    <row r="53" spans="1:51" x14ac:dyDescent="0.2">
      <c r="A53" s="20" t="s">
        <v>161</v>
      </c>
      <c r="B53" s="17"/>
      <c r="C53" s="36"/>
      <c r="D53" s="43"/>
      <c r="E53" s="26"/>
      <c r="F53" s="27"/>
      <c r="G53" s="26"/>
      <c r="H53" s="46"/>
      <c r="I53" s="60"/>
      <c r="J53" s="61"/>
      <c r="K53" s="59"/>
      <c r="M53" s="59"/>
      <c r="N53" s="20"/>
      <c r="O53" s="59"/>
      <c r="R53" s="59"/>
      <c r="S53" s="59"/>
      <c r="T53" s="59"/>
      <c r="V53" s="59"/>
      <c r="W53" s="59"/>
      <c r="X53" s="91"/>
      <c r="Y53" s="91"/>
      <c r="Z53" s="91"/>
      <c r="AA53" s="91"/>
      <c r="AB53" s="91"/>
      <c r="AC53" s="91"/>
      <c r="AD53" s="91"/>
      <c r="AE53" s="91"/>
      <c r="AF53" s="91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</row>
    <row r="54" spans="1:51" x14ac:dyDescent="0.2">
      <c r="A54" s="20" t="s">
        <v>162</v>
      </c>
      <c r="B54" s="17"/>
      <c r="C54" s="36"/>
      <c r="D54" s="43"/>
      <c r="E54" s="26"/>
      <c r="F54" s="27"/>
      <c r="G54" s="26"/>
      <c r="H54" s="46"/>
      <c r="I54" s="60"/>
      <c r="J54" s="61"/>
      <c r="K54" s="59"/>
      <c r="M54" s="59"/>
      <c r="N54" s="20"/>
      <c r="O54" s="59"/>
      <c r="R54" s="59"/>
      <c r="S54" s="59"/>
      <c r="T54" s="59"/>
      <c r="V54" s="59"/>
      <c r="W54" s="59"/>
      <c r="X54" s="91"/>
      <c r="Y54" s="91"/>
      <c r="Z54" s="91"/>
      <c r="AA54" s="91"/>
      <c r="AB54" s="91"/>
      <c r="AC54" s="91"/>
      <c r="AD54" s="91"/>
      <c r="AE54" s="91"/>
      <c r="AF54" s="91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</row>
    <row r="55" spans="1:51" x14ac:dyDescent="0.2">
      <c r="A55" s="20" t="s">
        <v>163</v>
      </c>
      <c r="B55" s="99">
        <f>SUM(B53:B54)</f>
        <v>0</v>
      </c>
      <c r="C55" s="103">
        <f>SUM(C53:C54)</f>
        <v>0</v>
      </c>
      <c r="D55" s="43">
        <f>SUM(D53:D54)</f>
        <v>0</v>
      </c>
      <c r="E55" s="26"/>
      <c r="F55" s="27"/>
      <c r="G55" s="26"/>
      <c r="H55" s="46"/>
      <c r="I55" s="60"/>
      <c r="J55" s="61"/>
      <c r="K55" s="59"/>
      <c r="M55" s="59"/>
      <c r="N55" s="20"/>
      <c r="O55" s="59"/>
      <c r="R55" s="59"/>
      <c r="S55" s="59"/>
      <c r="T55" s="59"/>
      <c r="V55" s="59"/>
      <c r="W55" s="59"/>
      <c r="X55" s="91"/>
      <c r="Y55" s="91"/>
      <c r="Z55" s="91"/>
      <c r="AA55" s="91"/>
      <c r="AB55" s="91"/>
      <c r="AC55" s="91"/>
      <c r="AD55" s="91"/>
      <c r="AE55" s="91"/>
      <c r="AF55" s="91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51" x14ac:dyDescent="0.2">
      <c r="A56" s="20"/>
      <c r="B56" s="17"/>
      <c r="C56" s="18"/>
      <c r="D56" s="25"/>
      <c r="E56" s="26"/>
      <c r="F56" s="27"/>
      <c r="G56" s="26"/>
      <c r="H56" s="46"/>
      <c r="I56" s="60"/>
      <c r="J56" s="61"/>
      <c r="K56" s="59"/>
      <c r="M56" s="59"/>
      <c r="N56" s="20"/>
      <c r="O56" s="59"/>
      <c r="R56" s="59"/>
      <c r="S56" s="59"/>
      <c r="T56" s="59"/>
      <c r="V56" s="59"/>
      <c r="W56" s="59"/>
      <c r="X56" s="91"/>
      <c r="Y56" s="91"/>
      <c r="Z56" s="91"/>
      <c r="AA56" s="91"/>
      <c r="AB56" s="91"/>
      <c r="AC56" s="91"/>
      <c r="AD56" s="91"/>
      <c r="AE56" s="91"/>
      <c r="AF56" s="91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</row>
    <row r="57" spans="1:51" x14ac:dyDescent="0.2">
      <c r="A57" s="20" t="s">
        <v>176</v>
      </c>
      <c r="B57" s="17">
        <f>+B55+B51+B47</f>
        <v>0</v>
      </c>
      <c r="C57" s="17">
        <f>+C55+C51+C47</f>
        <v>0</v>
      </c>
      <c r="D57" s="39">
        <f>+D55+D51+D47</f>
        <v>0</v>
      </c>
      <c r="E57" s="26"/>
      <c r="F57" s="27"/>
      <c r="G57" s="26"/>
      <c r="H57" s="46"/>
      <c r="I57" s="60"/>
      <c r="J57" s="61"/>
      <c r="K57" s="59"/>
      <c r="M57" s="59"/>
      <c r="N57" s="20"/>
      <c r="O57" s="59"/>
      <c r="R57" s="59"/>
      <c r="S57" s="59"/>
      <c r="T57" s="59"/>
      <c r="V57" s="59"/>
      <c r="W57" s="59"/>
      <c r="X57" s="91"/>
      <c r="Y57" s="91"/>
      <c r="Z57" s="91"/>
      <c r="AA57" s="91"/>
      <c r="AB57" s="91"/>
      <c r="AC57" s="91"/>
      <c r="AD57" s="91"/>
      <c r="AE57" s="91"/>
      <c r="AF57" s="91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</row>
    <row r="58" spans="1:51" x14ac:dyDescent="0.2">
      <c r="A58" s="20"/>
      <c r="B58" s="17"/>
      <c r="C58" s="18"/>
      <c r="D58" s="25"/>
      <c r="E58" s="26"/>
      <c r="F58" s="27"/>
      <c r="G58" s="26"/>
      <c r="H58" s="46"/>
      <c r="I58" s="60"/>
      <c r="J58" s="61"/>
      <c r="K58" s="59"/>
      <c r="M58" s="59"/>
      <c r="N58" s="20"/>
      <c r="O58" s="59"/>
      <c r="R58" s="59"/>
      <c r="S58" s="59"/>
      <c r="T58" s="59"/>
      <c r="V58" s="59"/>
      <c r="W58" s="59"/>
      <c r="X58" s="91"/>
      <c r="Y58" s="91"/>
      <c r="Z58" s="91"/>
      <c r="AA58" s="91"/>
      <c r="AB58" s="91"/>
      <c r="AC58" s="91"/>
      <c r="AD58" s="91"/>
      <c r="AE58" s="91"/>
      <c r="AF58" s="91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</row>
    <row r="59" spans="1:51" x14ac:dyDescent="0.2">
      <c r="A59" s="20"/>
      <c r="B59" s="17"/>
      <c r="C59" s="18"/>
      <c r="D59" s="25"/>
      <c r="E59" s="26"/>
      <c r="F59" s="27"/>
      <c r="G59" s="26"/>
      <c r="H59" s="46"/>
      <c r="I59" s="60"/>
      <c r="J59" s="61"/>
      <c r="K59" s="59"/>
      <c r="M59" s="59"/>
      <c r="N59" s="20"/>
      <c r="O59" s="59"/>
      <c r="R59" s="59"/>
      <c r="S59" s="59"/>
      <c r="T59" s="59"/>
      <c r="V59" s="59"/>
      <c r="W59" s="59"/>
      <c r="X59" s="91"/>
      <c r="Y59" s="91"/>
      <c r="Z59" s="91"/>
      <c r="AA59" s="91"/>
      <c r="AB59" s="91"/>
      <c r="AC59" s="91"/>
      <c r="AD59" s="91"/>
      <c r="AE59" s="91"/>
      <c r="AF59" s="91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</row>
    <row r="60" spans="1:51" x14ac:dyDescent="0.2">
      <c r="A60" s="20"/>
      <c r="B60" s="99"/>
      <c r="C60" s="99"/>
      <c r="D60" s="25"/>
      <c r="E60" s="59"/>
      <c r="F60" s="59"/>
      <c r="G60" s="59"/>
      <c r="H60" s="60"/>
      <c r="I60" s="60"/>
      <c r="J60" s="61"/>
      <c r="K60" s="59"/>
      <c r="M60" s="59"/>
      <c r="N60" s="20"/>
      <c r="O60" s="59"/>
      <c r="R60" s="59"/>
      <c r="S60" s="59"/>
      <c r="T60" s="59"/>
      <c r="V60" s="59"/>
      <c r="W60" s="59"/>
      <c r="X60" s="91"/>
      <c r="Y60" s="91"/>
      <c r="Z60" s="91"/>
      <c r="AA60" s="91"/>
      <c r="AB60" s="91"/>
      <c r="AC60" s="91"/>
      <c r="AD60" s="91"/>
      <c r="AE60" s="91"/>
      <c r="AF60" s="91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</row>
    <row r="61" spans="1:51" x14ac:dyDescent="0.2">
      <c r="A61" s="55"/>
      <c r="B61" s="55"/>
      <c r="C61" s="55"/>
      <c r="D61" s="55"/>
      <c r="E61" s="59"/>
      <c r="F61" s="59"/>
      <c r="G61" s="59"/>
      <c r="H61" s="60"/>
      <c r="I61" s="60"/>
      <c r="J61" s="61"/>
      <c r="K61" s="59"/>
      <c r="M61" s="59"/>
      <c r="N61" s="20"/>
      <c r="O61" s="59"/>
      <c r="R61" s="59"/>
      <c r="S61" s="59"/>
      <c r="T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</row>
    <row r="62" spans="1:51" x14ac:dyDescent="0.2">
      <c r="A62" s="55"/>
      <c r="B62" s="55"/>
      <c r="C62" s="55"/>
      <c r="D62" s="55"/>
      <c r="E62" s="59"/>
      <c r="F62" s="59"/>
      <c r="G62" s="59"/>
      <c r="H62" s="60"/>
      <c r="I62" s="60"/>
      <c r="J62" s="61"/>
      <c r="K62" s="59"/>
      <c r="M62" s="59"/>
      <c r="N62" s="20"/>
      <c r="O62" s="59"/>
      <c r="R62" s="59"/>
      <c r="S62" s="59"/>
      <c r="T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</row>
    <row r="63" spans="1:51" x14ac:dyDescent="0.2">
      <c r="A63" s="55"/>
      <c r="B63" s="55"/>
      <c r="C63" s="55"/>
      <c r="D63" s="55"/>
      <c r="E63" s="59"/>
      <c r="F63" s="59"/>
      <c r="G63" s="59"/>
      <c r="H63" s="60"/>
      <c r="I63" s="60"/>
      <c r="J63" s="61"/>
      <c r="K63" s="59"/>
      <c r="M63" s="59"/>
      <c r="N63" s="20"/>
      <c r="O63" s="59"/>
      <c r="R63" s="59"/>
      <c r="S63" s="59"/>
      <c r="T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</row>
    <row r="64" spans="1:51" x14ac:dyDescent="0.2">
      <c r="A64" s="59"/>
      <c r="B64" s="59"/>
      <c r="C64" s="59"/>
      <c r="D64" s="59"/>
      <c r="E64" s="59"/>
      <c r="F64" s="59"/>
      <c r="G64" s="59"/>
      <c r="H64" s="60"/>
      <c r="I64" s="60"/>
      <c r="J64" s="61"/>
      <c r="K64" s="59"/>
      <c r="M64" s="59"/>
      <c r="N64" s="20"/>
      <c r="O64" s="59"/>
      <c r="R64" s="59"/>
      <c r="S64" s="59"/>
      <c r="T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</row>
    <row r="65" spans="1:51" x14ac:dyDescent="0.2">
      <c r="A65" s="59"/>
      <c r="B65" s="59"/>
      <c r="C65" s="59"/>
      <c r="D65" s="59"/>
      <c r="E65" s="59"/>
      <c r="F65" s="59"/>
      <c r="G65" s="59"/>
      <c r="H65" s="60"/>
      <c r="I65" s="60"/>
      <c r="J65" s="61"/>
      <c r="K65" s="59"/>
      <c r="M65" s="59"/>
      <c r="N65" s="20"/>
      <c r="O65" s="59"/>
      <c r="R65" s="59"/>
      <c r="S65" s="59"/>
      <c r="T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</row>
    <row r="66" spans="1:51" x14ac:dyDescent="0.2">
      <c r="A66" s="59"/>
      <c r="B66" s="59"/>
      <c r="C66" s="59"/>
      <c r="D66" s="59"/>
      <c r="E66" s="59"/>
      <c r="F66" s="59"/>
      <c r="G66" s="59"/>
      <c r="H66" s="60"/>
      <c r="I66" s="60"/>
      <c r="J66" s="61"/>
      <c r="K66" s="59"/>
      <c r="M66" s="59"/>
      <c r="N66" s="20"/>
      <c r="O66" s="59"/>
      <c r="R66" s="59"/>
      <c r="S66" s="59"/>
      <c r="T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</row>
    <row r="67" spans="1:51" x14ac:dyDescent="0.2">
      <c r="A67" s="59"/>
      <c r="B67" s="59"/>
      <c r="C67" s="59"/>
      <c r="D67" s="59"/>
      <c r="E67" s="59"/>
      <c r="F67" s="59"/>
      <c r="G67" s="59"/>
      <c r="H67" s="60"/>
      <c r="I67" s="60"/>
      <c r="J67" s="61"/>
      <c r="K67" s="59"/>
      <c r="M67" s="59"/>
      <c r="N67" s="20"/>
      <c r="O67" s="59"/>
      <c r="R67" s="59"/>
      <c r="S67" s="59"/>
      <c r="T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</row>
    <row r="68" spans="1:51" x14ac:dyDescent="0.2">
      <c r="A68" s="59"/>
      <c r="B68" s="59"/>
      <c r="C68" s="59"/>
      <c r="D68" s="59"/>
      <c r="E68" s="59"/>
      <c r="F68" s="59"/>
      <c r="G68" s="59"/>
      <c r="H68" s="60"/>
      <c r="I68" s="60"/>
      <c r="J68" s="61"/>
      <c r="K68" s="59"/>
      <c r="M68" s="59"/>
      <c r="N68" s="20"/>
      <c r="O68" s="59"/>
      <c r="R68" s="59"/>
      <c r="S68" s="59"/>
      <c r="T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</row>
    <row r="69" spans="1:51" x14ac:dyDescent="0.2">
      <c r="A69" s="59"/>
      <c r="B69" s="59"/>
      <c r="C69" s="59"/>
      <c r="D69" s="59"/>
      <c r="E69" s="59"/>
      <c r="F69" s="59"/>
      <c r="G69" s="59"/>
      <c r="H69" s="60"/>
      <c r="I69" s="60"/>
      <c r="J69" s="61"/>
      <c r="K69" s="59"/>
      <c r="M69" s="59"/>
      <c r="N69" s="20"/>
      <c r="O69" s="59"/>
      <c r="R69" s="59"/>
      <c r="S69" s="59"/>
      <c r="T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</row>
    <row r="70" spans="1:51" x14ac:dyDescent="0.2">
      <c r="A70" s="59"/>
      <c r="B70" s="59"/>
      <c r="C70" s="59"/>
      <c r="D70" s="59"/>
      <c r="E70" s="59"/>
      <c r="F70" s="59"/>
      <c r="G70" s="59"/>
      <c r="H70" s="60"/>
      <c r="I70" s="60"/>
      <c r="J70" s="61"/>
      <c r="K70" s="59"/>
      <c r="M70" s="59"/>
      <c r="N70" s="20"/>
      <c r="O70" s="59"/>
      <c r="R70" s="59"/>
      <c r="S70" s="59"/>
      <c r="T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</row>
    <row r="71" spans="1:51" x14ac:dyDescent="0.2">
      <c r="A71" s="59"/>
      <c r="B71" s="59"/>
      <c r="C71" s="59"/>
      <c r="D71" s="59"/>
      <c r="E71" s="59"/>
      <c r="F71" s="59"/>
      <c r="G71" s="59"/>
      <c r="H71" s="60"/>
      <c r="I71" s="60"/>
      <c r="J71" s="20"/>
      <c r="K71" s="17"/>
      <c r="L71" s="36"/>
      <c r="M71" s="19"/>
      <c r="N71" s="20"/>
      <c r="O71" s="59"/>
      <c r="R71" s="59"/>
      <c r="S71" s="59"/>
      <c r="T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</row>
    <row r="72" spans="1:51" x14ac:dyDescent="0.2">
      <c r="A72" s="59"/>
      <c r="B72" s="59"/>
      <c r="C72" s="59"/>
      <c r="D72" s="59"/>
      <c r="E72" s="59"/>
      <c r="F72" s="59"/>
      <c r="G72" s="59"/>
      <c r="H72" s="60"/>
      <c r="I72" s="60"/>
      <c r="J72" s="61"/>
      <c r="K72" s="59"/>
      <c r="M72" s="59"/>
      <c r="N72" s="20"/>
      <c r="O72" s="59"/>
      <c r="R72" s="59"/>
      <c r="S72" s="59"/>
      <c r="T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</row>
    <row r="73" spans="1:51" x14ac:dyDescent="0.2">
      <c r="A73" s="59"/>
      <c r="B73" s="59"/>
      <c r="C73" s="59"/>
      <c r="D73" s="59"/>
      <c r="E73" s="59"/>
      <c r="F73" s="59"/>
      <c r="G73" s="59"/>
      <c r="H73" s="60"/>
      <c r="I73" s="60"/>
      <c r="J73" s="20"/>
      <c r="K73" s="17"/>
      <c r="L73" s="36"/>
      <c r="M73" s="19"/>
      <c r="N73" s="20"/>
      <c r="O73" s="59"/>
      <c r="R73" s="59"/>
      <c r="S73" s="59"/>
      <c r="T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</row>
    <row r="74" spans="1:51" x14ac:dyDescent="0.2">
      <c r="A74" s="59"/>
      <c r="B74" s="59"/>
      <c r="C74" s="59"/>
      <c r="D74" s="59"/>
      <c r="E74" s="59"/>
      <c r="F74" s="59"/>
      <c r="G74" s="59"/>
      <c r="H74" s="60"/>
      <c r="I74" s="60"/>
      <c r="J74" s="20"/>
      <c r="K74" s="17"/>
      <c r="L74" s="36"/>
      <c r="M74" s="19"/>
      <c r="N74" s="20"/>
      <c r="O74" s="59"/>
      <c r="R74" s="59"/>
      <c r="S74" s="59"/>
      <c r="T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</row>
    <row r="75" spans="1:51" x14ac:dyDescent="0.2">
      <c r="A75" s="59"/>
      <c r="B75" s="59"/>
      <c r="C75" s="59"/>
      <c r="D75" s="59"/>
      <c r="E75" s="59"/>
      <c r="F75" s="59"/>
      <c r="G75" s="59"/>
      <c r="H75" s="60"/>
      <c r="I75" s="60"/>
      <c r="J75" s="20"/>
      <c r="K75" s="17"/>
      <c r="L75" s="36"/>
      <c r="M75" s="19"/>
      <c r="N75" s="20"/>
      <c r="O75" s="59"/>
      <c r="R75" s="59"/>
      <c r="S75" s="59"/>
      <c r="T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</row>
    <row r="76" spans="1:51" x14ac:dyDescent="0.2">
      <c r="A76" s="59"/>
      <c r="B76" s="59"/>
      <c r="C76" s="59"/>
      <c r="D76" s="59"/>
      <c r="E76" s="59"/>
      <c r="F76" s="59"/>
      <c r="G76" s="59"/>
      <c r="H76" s="60"/>
      <c r="I76" s="60"/>
      <c r="J76" s="20"/>
      <c r="K76" s="17"/>
      <c r="L76" s="36"/>
      <c r="M76" s="19"/>
      <c r="N76" s="20"/>
      <c r="O76" s="59"/>
      <c r="R76" s="59"/>
      <c r="S76" s="59"/>
      <c r="T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</row>
    <row r="77" spans="1:51" x14ac:dyDescent="0.2">
      <c r="A77" s="59"/>
      <c r="B77" s="59"/>
      <c r="C77" s="59"/>
      <c r="D77" s="59"/>
      <c r="E77" s="59"/>
      <c r="F77" s="59"/>
      <c r="G77" s="59"/>
      <c r="H77" s="60"/>
      <c r="I77" s="60"/>
      <c r="J77" s="20"/>
      <c r="K77" s="17"/>
      <c r="L77" s="36"/>
      <c r="M77" s="19"/>
      <c r="N77" s="20"/>
      <c r="O77" s="59"/>
      <c r="R77" s="59"/>
      <c r="S77" s="59"/>
      <c r="T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</row>
    <row r="78" spans="1:51" x14ac:dyDescent="0.2">
      <c r="A78" s="59"/>
      <c r="B78" s="59"/>
      <c r="C78" s="59"/>
      <c r="D78" s="59"/>
      <c r="E78" s="59"/>
      <c r="F78" s="59"/>
      <c r="G78" s="59"/>
      <c r="H78" s="60"/>
      <c r="I78" s="60"/>
      <c r="J78" s="20"/>
      <c r="K78" s="17"/>
      <c r="L78" s="36"/>
      <c r="M78" s="19"/>
      <c r="N78" s="20"/>
      <c r="O78" s="59"/>
      <c r="R78" s="59"/>
      <c r="S78" s="59"/>
      <c r="T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</row>
    <row r="79" spans="1:51" x14ac:dyDescent="0.2">
      <c r="A79" s="59"/>
      <c r="B79" s="59"/>
      <c r="C79" s="59"/>
      <c r="D79" s="59"/>
      <c r="E79" s="59"/>
      <c r="F79" s="59"/>
      <c r="G79" s="59"/>
      <c r="H79" s="60"/>
      <c r="I79" s="60"/>
      <c r="J79" s="20"/>
      <c r="K79" s="17"/>
      <c r="L79" s="36"/>
      <c r="M79" s="19"/>
      <c r="N79" s="59"/>
      <c r="O79" s="59"/>
      <c r="R79" s="59"/>
      <c r="S79" s="59"/>
      <c r="T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</row>
    <row r="80" spans="1:51" x14ac:dyDescent="0.2">
      <c r="A80" s="59"/>
      <c r="B80" s="59"/>
      <c r="C80" s="59"/>
      <c r="D80" s="59"/>
      <c r="E80" s="59"/>
      <c r="F80" s="59"/>
      <c r="G80" s="59"/>
      <c r="H80" s="60"/>
      <c r="I80" s="60"/>
      <c r="J80" s="20"/>
      <c r="K80" s="17"/>
      <c r="L80" s="36"/>
      <c r="M80" s="19"/>
      <c r="N80" s="59"/>
      <c r="O80" s="59"/>
      <c r="R80" s="59"/>
      <c r="S80" s="59"/>
      <c r="T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</row>
    <row r="81" spans="1:51" x14ac:dyDescent="0.2">
      <c r="A81" s="59"/>
      <c r="B81" s="59"/>
      <c r="C81" s="59"/>
      <c r="D81" s="59"/>
      <c r="E81" s="59"/>
      <c r="F81" s="59"/>
      <c r="G81" s="59"/>
      <c r="H81" s="60"/>
      <c r="I81" s="60"/>
      <c r="J81" s="20"/>
      <c r="K81" s="17"/>
      <c r="L81" s="36"/>
      <c r="M81" s="19"/>
      <c r="N81" s="59"/>
      <c r="O81" s="59"/>
      <c r="R81" s="59"/>
      <c r="S81" s="59"/>
      <c r="T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</row>
    <row r="82" spans="1:51" x14ac:dyDescent="0.2">
      <c r="A82" s="59"/>
      <c r="B82" s="59"/>
      <c r="C82" s="59"/>
      <c r="D82" s="59"/>
      <c r="E82" s="59"/>
      <c r="F82" s="59"/>
      <c r="G82" s="59"/>
      <c r="H82" s="60"/>
      <c r="I82" s="60"/>
      <c r="J82" s="20"/>
      <c r="K82" s="17"/>
      <c r="L82" s="36"/>
      <c r="M82" s="19"/>
      <c r="N82" s="59"/>
      <c r="O82" s="59"/>
      <c r="R82" s="59"/>
      <c r="S82" s="59"/>
      <c r="T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</row>
    <row r="83" spans="1:51" x14ac:dyDescent="0.2">
      <c r="A83" s="59"/>
      <c r="B83" s="59"/>
      <c r="C83" s="59"/>
      <c r="D83" s="59"/>
      <c r="E83" s="59"/>
      <c r="F83" s="59"/>
      <c r="G83" s="59"/>
      <c r="H83" s="60"/>
      <c r="I83" s="60"/>
      <c r="J83" s="20"/>
      <c r="K83" s="17"/>
      <c r="L83" s="36"/>
      <c r="M83" s="19"/>
      <c r="N83" s="59"/>
      <c r="O83" s="59"/>
      <c r="R83" s="59"/>
      <c r="S83" s="59"/>
      <c r="T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</row>
    <row r="84" spans="1:51" x14ac:dyDescent="0.2">
      <c r="A84" s="59"/>
      <c r="B84" s="59"/>
      <c r="C84" s="59"/>
      <c r="D84" s="59"/>
      <c r="E84" s="59"/>
      <c r="F84" s="59"/>
      <c r="G84" s="59"/>
      <c r="H84" s="60"/>
      <c r="I84" s="60"/>
      <c r="J84" s="20"/>
      <c r="K84" s="17"/>
      <c r="L84" s="36"/>
      <c r="M84" s="19"/>
      <c r="N84" s="59"/>
      <c r="O84" s="59"/>
      <c r="R84" s="59"/>
      <c r="S84" s="59"/>
      <c r="T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</row>
    <row r="85" spans="1:51" x14ac:dyDescent="0.2">
      <c r="A85" s="59"/>
      <c r="B85" s="59"/>
      <c r="C85" s="59"/>
      <c r="D85" s="59"/>
      <c r="E85" s="59"/>
      <c r="F85" s="59"/>
      <c r="G85" s="59"/>
      <c r="H85" s="60"/>
      <c r="I85" s="60"/>
      <c r="J85" s="61"/>
      <c r="K85" s="59"/>
      <c r="M85" s="59"/>
      <c r="N85" s="59"/>
      <c r="O85" s="59"/>
      <c r="R85" s="59"/>
      <c r="S85" s="59"/>
      <c r="T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</row>
    <row r="86" spans="1:51" x14ac:dyDescent="0.2">
      <c r="A86" s="59"/>
      <c r="B86" s="59"/>
      <c r="C86" s="59"/>
      <c r="D86" s="59"/>
      <c r="E86" s="59"/>
      <c r="F86" s="59"/>
      <c r="G86" s="59"/>
      <c r="H86" s="60"/>
      <c r="I86" s="60"/>
      <c r="J86" s="61"/>
      <c r="K86" s="59"/>
      <c r="M86" s="59"/>
      <c r="N86" s="59"/>
      <c r="O86" s="59"/>
      <c r="R86" s="59"/>
      <c r="S86" s="59"/>
      <c r="T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</row>
    <row r="87" spans="1:51" x14ac:dyDescent="0.2">
      <c r="A87" s="59"/>
      <c r="B87" s="59"/>
      <c r="C87" s="59"/>
      <c r="D87" s="59"/>
      <c r="E87" s="59"/>
      <c r="F87" s="59"/>
      <c r="G87" s="59"/>
      <c r="H87" s="60"/>
      <c r="I87" s="60"/>
      <c r="J87" s="61"/>
      <c r="K87" s="59"/>
      <c r="M87" s="59"/>
      <c r="N87" s="59"/>
      <c r="O87" s="59"/>
      <c r="R87" s="59"/>
      <c r="S87" s="59"/>
      <c r="T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</row>
    <row r="88" spans="1:51" x14ac:dyDescent="0.2">
      <c r="A88" s="59"/>
      <c r="B88" s="59"/>
      <c r="C88" s="59"/>
      <c r="D88" s="59"/>
      <c r="E88" s="59"/>
      <c r="F88" s="59"/>
      <c r="G88" s="59"/>
      <c r="H88" s="60"/>
      <c r="I88" s="60"/>
      <c r="J88" s="61"/>
      <c r="K88" s="59"/>
      <c r="M88" s="59"/>
      <c r="N88" s="59"/>
      <c r="O88" s="59"/>
      <c r="R88" s="59"/>
      <c r="S88" s="59"/>
      <c r="T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</row>
    <row r="89" spans="1:51" x14ac:dyDescent="0.2">
      <c r="A89" s="59"/>
      <c r="B89" s="59"/>
      <c r="C89" s="59"/>
      <c r="D89" s="59"/>
      <c r="E89" s="59"/>
      <c r="F89" s="59"/>
      <c r="G89" s="59"/>
      <c r="H89" s="60"/>
      <c r="I89" s="60"/>
      <c r="J89" s="61"/>
      <c r="K89" s="59"/>
      <c r="M89" s="59"/>
      <c r="N89" s="59"/>
      <c r="O89" s="59"/>
      <c r="R89" s="59"/>
      <c r="S89" s="59"/>
      <c r="T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</row>
    <row r="90" spans="1:51" x14ac:dyDescent="0.2">
      <c r="A90" s="59"/>
      <c r="B90" s="59"/>
      <c r="C90" s="59"/>
      <c r="D90" s="59"/>
      <c r="E90" s="59"/>
      <c r="F90" s="59"/>
      <c r="G90" s="59"/>
      <c r="H90" s="60"/>
      <c r="I90" s="60"/>
      <c r="J90" s="61"/>
      <c r="K90" s="59"/>
      <c r="M90" s="59"/>
      <c r="N90" s="59"/>
      <c r="O90" s="59"/>
      <c r="R90" s="59"/>
      <c r="S90" s="59"/>
      <c r="T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</row>
    <row r="91" spans="1:51" x14ac:dyDescent="0.2">
      <c r="A91" s="59"/>
      <c r="B91" s="59"/>
      <c r="C91" s="59"/>
      <c r="D91" s="59"/>
      <c r="E91" s="59"/>
      <c r="F91" s="59"/>
      <c r="G91" s="59"/>
      <c r="H91" s="60"/>
      <c r="I91" s="60"/>
      <c r="J91" s="61"/>
      <c r="K91" s="59"/>
      <c r="M91" s="59"/>
      <c r="N91" s="59"/>
      <c r="O91" s="59"/>
      <c r="R91" s="59"/>
      <c r="S91" s="59"/>
      <c r="T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</row>
    <row r="92" spans="1:51" x14ac:dyDescent="0.2">
      <c r="A92" s="59"/>
      <c r="B92" s="59"/>
      <c r="C92" s="59"/>
      <c r="D92" s="59"/>
      <c r="E92" s="59"/>
      <c r="F92" s="59"/>
      <c r="G92" s="59"/>
      <c r="H92" s="60"/>
      <c r="I92" s="60"/>
      <c r="J92" s="61"/>
      <c r="K92" s="59"/>
      <c r="M92" s="59"/>
      <c r="N92" s="59"/>
      <c r="O92" s="59"/>
      <c r="R92" s="59"/>
      <c r="S92" s="59"/>
      <c r="T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</row>
    <row r="93" spans="1:51" x14ac:dyDescent="0.2">
      <c r="A93" s="59"/>
      <c r="B93" s="59"/>
      <c r="C93" s="59"/>
      <c r="D93" s="59"/>
      <c r="E93" s="59"/>
      <c r="F93" s="59"/>
      <c r="G93" s="59"/>
      <c r="H93" s="60"/>
      <c r="I93" s="60"/>
      <c r="J93" s="61"/>
      <c r="K93" s="59"/>
      <c r="M93" s="59"/>
      <c r="N93" s="59"/>
      <c r="O93" s="59"/>
      <c r="R93" s="59"/>
      <c r="S93" s="59"/>
      <c r="T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</row>
    <row r="94" spans="1:51" x14ac:dyDescent="0.2">
      <c r="A94" s="59"/>
      <c r="B94" s="59"/>
      <c r="C94" s="59"/>
      <c r="D94" s="59"/>
      <c r="E94" s="59"/>
      <c r="F94" s="59"/>
      <c r="G94" s="59"/>
      <c r="H94" s="60"/>
      <c r="I94" s="60"/>
      <c r="J94" s="61"/>
      <c r="K94" s="59"/>
      <c r="M94" s="59"/>
      <c r="N94" s="59"/>
      <c r="O94" s="59"/>
      <c r="R94" s="59"/>
      <c r="S94" s="59"/>
      <c r="T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</row>
    <row r="95" spans="1:51" x14ac:dyDescent="0.2">
      <c r="A95" s="59"/>
      <c r="B95" s="59"/>
      <c r="C95" s="59"/>
      <c r="D95" s="59"/>
      <c r="E95" s="59"/>
      <c r="F95" s="59"/>
      <c r="G95" s="59"/>
      <c r="H95" s="60"/>
      <c r="I95" s="60"/>
      <c r="J95" s="61"/>
      <c r="K95" s="59"/>
      <c r="M95" s="59"/>
      <c r="N95" s="59"/>
      <c r="O95" s="59"/>
      <c r="R95" s="59"/>
      <c r="S95" s="59"/>
      <c r="T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</row>
    <row r="96" spans="1:51" x14ac:dyDescent="0.2">
      <c r="A96" s="59"/>
      <c r="B96" s="59"/>
      <c r="C96" s="59"/>
      <c r="D96" s="59"/>
      <c r="E96" s="59"/>
      <c r="F96" s="59"/>
      <c r="G96" s="59"/>
      <c r="H96" s="60"/>
      <c r="I96" s="60"/>
      <c r="J96" s="61"/>
      <c r="K96" s="59"/>
      <c r="M96" s="59"/>
      <c r="N96" s="59"/>
      <c r="O96" s="59"/>
      <c r="R96" s="59"/>
      <c r="S96" s="59"/>
      <c r="T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</row>
    <row r="97" spans="1:51" x14ac:dyDescent="0.2">
      <c r="A97" s="59"/>
      <c r="B97" s="59"/>
      <c r="C97" s="59"/>
      <c r="D97" s="59"/>
      <c r="E97" s="59"/>
      <c r="F97" s="59"/>
      <c r="G97" s="59"/>
      <c r="H97" s="60"/>
      <c r="I97" s="60"/>
      <c r="J97" s="61"/>
      <c r="K97" s="59"/>
      <c r="M97" s="59"/>
      <c r="N97" s="59"/>
      <c r="O97" s="59"/>
      <c r="R97" s="59"/>
      <c r="S97" s="59"/>
      <c r="T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</row>
    <row r="98" spans="1:51" x14ac:dyDescent="0.2">
      <c r="A98" s="59"/>
      <c r="B98" s="59"/>
      <c r="C98" s="59"/>
      <c r="D98" s="59"/>
      <c r="E98" s="59"/>
      <c r="F98" s="59"/>
      <c r="G98" s="59"/>
      <c r="H98" s="60"/>
      <c r="I98" s="60"/>
      <c r="J98" s="61"/>
      <c r="K98" s="59"/>
      <c r="M98" s="59"/>
      <c r="N98" s="59"/>
      <c r="O98" s="59"/>
      <c r="R98" s="59"/>
      <c r="S98" s="59"/>
      <c r="T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</row>
    <row r="99" spans="1:51" x14ac:dyDescent="0.2">
      <c r="A99" s="59"/>
      <c r="B99" s="59"/>
      <c r="C99" s="59"/>
      <c r="D99" s="59"/>
      <c r="E99" s="59"/>
      <c r="F99" s="59"/>
      <c r="G99" s="59"/>
      <c r="H99" s="60"/>
      <c r="I99" s="60"/>
      <c r="J99" s="61"/>
      <c r="K99" s="59"/>
      <c r="M99" s="59"/>
      <c r="N99" s="59"/>
      <c r="O99" s="59"/>
      <c r="R99" s="59"/>
      <c r="S99" s="59"/>
      <c r="T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</row>
    <row r="100" spans="1:51" x14ac:dyDescent="0.2">
      <c r="A100" s="59"/>
      <c r="B100" s="59"/>
      <c r="C100" s="59"/>
      <c r="D100" s="59"/>
      <c r="E100" s="59"/>
      <c r="F100" s="59"/>
      <c r="G100" s="59"/>
      <c r="H100" s="60"/>
      <c r="I100" s="60"/>
      <c r="J100" s="61"/>
      <c r="K100" s="59"/>
      <c r="M100" s="59"/>
      <c r="N100" s="59"/>
      <c r="O100" s="59"/>
      <c r="R100" s="59"/>
      <c r="S100" s="59"/>
      <c r="T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</row>
    <row r="101" spans="1:51" x14ac:dyDescent="0.2">
      <c r="A101" s="59"/>
      <c r="B101" s="59"/>
      <c r="C101" s="59"/>
      <c r="D101" s="59"/>
      <c r="E101" s="59"/>
      <c r="F101" s="59"/>
      <c r="G101" s="59"/>
      <c r="H101" s="60"/>
      <c r="I101" s="60"/>
      <c r="J101" s="61"/>
      <c r="K101" s="59"/>
      <c r="M101" s="59"/>
      <c r="N101" s="59"/>
      <c r="O101" s="59"/>
      <c r="R101" s="59"/>
      <c r="S101" s="59"/>
      <c r="T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</row>
    <row r="102" spans="1:51" x14ac:dyDescent="0.2">
      <c r="A102" s="59"/>
      <c r="B102" s="59"/>
      <c r="C102" s="59"/>
      <c r="D102" s="59"/>
      <c r="E102" s="59"/>
      <c r="F102" s="59"/>
      <c r="G102" s="59"/>
      <c r="H102" s="60"/>
      <c r="I102" s="60"/>
      <c r="J102" s="61"/>
      <c r="K102" s="59"/>
      <c r="M102" s="59"/>
      <c r="N102" s="59"/>
      <c r="O102" s="59"/>
      <c r="R102" s="59"/>
      <c r="S102" s="59"/>
      <c r="T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</row>
    <row r="103" spans="1:51" x14ac:dyDescent="0.2">
      <c r="A103" s="59"/>
      <c r="B103" s="59"/>
      <c r="C103" s="59"/>
      <c r="D103" s="59"/>
      <c r="E103" s="59"/>
      <c r="F103" s="59"/>
      <c r="G103" s="59"/>
      <c r="H103" s="60"/>
      <c r="I103" s="60"/>
      <c r="J103" s="61"/>
      <c r="K103" s="59"/>
      <c r="M103" s="59"/>
      <c r="N103" s="59"/>
      <c r="O103" s="59"/>
      <c r="R103" s="59"/>
      <c r="S103" s="59"/>
      <c r="T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</row>
    <row r="104" spans="1:51" x14ac:dyDescent="0.2">
      <c r="A104" s="59"/>
      <c r="B104" s="59"/>
      <c r="C104" s="59"/>
      <c r="D104" s="59"/>
      <c r="E104" s="59"/>
      <c r="F104" s="59"/>
      <c r="G104" s="59"/>
      <c r="H104" s="60"/>
      <c r="I104" s="60"/>
      <c r="J104" s="61"/>
      <c r="K104" s="59"/>
      <c r="M104" s="59"/>
      <c r="N104" s="59"/>
      <c r="O104" s="59"/>
      <c r="R104" s="59"/>
      <c r="S104" s="59"/>
      <c r="T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</row>
    <row r="105" spans="1:51" x14ac:dyDescent="0.2">
      <c r="A105" s="59"/>
      <c r="B105" s="59"/>
      <c r="C105" s="59"/>
      <c r="D105" s="59"/>
      <c r="E105" s="59"/>
      <c r="F105" s="59"/>
      <c r="G105" s="59"/>
      <c r="H105" s="60"/>
      <c r="I105" s="60"/>
      <c r="J105" s="61"/>
      <c r="K105" s="59"/>
      <c r="M105" s="59"/>
      <c r="N105" s="59"/>
      <c r="O105" s="59"/>
      <c r="R105" s="59"/>
      <c r="S105" s="59"/>
      <c r="T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</row>
    <row r="106" spans="1:51" x14ac:dyDescent="0.2">
      <c r="A106" s="59"/>
      <c r="B106" s="59"/>
      <c r="C106" s="59"/>
      <c r="D106" s="59"/>
      <c r="E106" s="59"/>
      <c r="F106" s="59"/>
      <c r="G106" s="59"/>
      <c r="H106" s="60"/>
      <c r="I106" s="60"/>
      <c r="J106" s="61"/>
      <c r="K106" s="59"/>
      <c r="M106" s="59"/>
      <c r="N106" s="59"/>
      <c r="O106" s="59"/>
      <c r="R106" s="59"/>
      <c r="S106" s="59"/>
      <c r="T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</row>
    <row r="107" spans="1:51" x14ac:dyDescent="0.2">
      <c r="A107" s="59"/>
      <c r="B107" s="59"/>
      <c r="C107" s="59"/>
      <c r="D107" s="59"/>
      <c r="E107" s="59"/>
      <c r="F107" s="59"/>
      <c r="G107" s="59"/>
      <c r="H107" s="60"/>
      <c r="I107" s="60"/>
      <c r="J107" s="61"/>
      <c r="K107" s="59"/>
      <c r="M107" s="59"/>
      <c r="N107" s="59"/>
      <c r="O107" s="59"/>
      <c r="R107" s="59"/>
      <c r="S107" s="59"/>
      <c r="T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</row>
    <row r="108" spans="1:51" x14ac:dyDescent="0.2">
      <c r="A108" s="59"/>
      <c r="B108" s="59"/>
      <c r="C108" s="59"/>
      <c r="D108" s="59"/>
      <c r="E108" s="59"/>
      <c r="F108" s="59"/>
      <c r="G108" s="59"/>
      <c r="H108" s="60"/>
      <c r="I108" s="60"/>
      <c r="J108" s="61"/>
      <c r="K108" s="59"/>
      <c r="M108" s="59"/>
      <c r="N108" s="59"/>
      <c r="O108" s="59"/>
      <c r="R108" s="59"/>
      <c r="S108" s="59"/>
      <c r="T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</row>
    <row r="109" spans="1:51" x14ac:dyDescent="0.2">
      <c r="A109" s="59"/>
      <c r="B109" s="59"/>
      <c r="C109" s="59"/>
      <c r="D109" s="59"/>
      <c r="E109" s="59"/>
      <c r="F109" s="59"/>
      <c r="G109" s="59"/>
      <c r="H109" s="60"/>
      <c r="I109" s="60"/>
      <c r="J109" s="61"/>
      <c r="K109" s="59"/>
      <c r="M109" s="59"/>
      <c r="N109" s="59"/>
      <c r="O109" s="59"/>
      <c r="R109" s="59"/>
      <c r="S109" s="59"/>
      <c r="T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</row>
    <row r="110" spans="1:51" x14ac:dyDescent="0.2">
      <c r="A110" s="59"/>
      <c r="B110" s="59"/>
      <c r="C110" s="59"/>
      <c r="D110" s="59"/>
      <c r="E110" s="59"/>
      <c r="F110" s="59"/>
      <c r="G110" s="59"/>
      <c r="H110" s="60"/>
      <c r="I110" s="60"/>
      <c r="J110" s="61"/>
      <c r="K110" s="59"/>
      <c r="M110" s="59"/>
      <c r="N110" s="59"/>
      <c r="O110" s="59"/>
      <c r="R110" s="59"/>
      <c r="S110" s="59"/>
      <c r="T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</row>
    <row r="111" spans="1:51" x14ac:dyDescent="0.2">
      <c r="A111" s="59"/>
      <c r="B111" s="59"/>
      <c r="C111" s="59"/>
      <c r="D111" s="59"/>
      <c r="E111" s="59"/>
      <c r="F111" s="59"/>
      <c r="G111" s="59"/>
      <c r="H111" s="60"/>
      <c r="I111" s="60"/>
      <c r="J111" s="61"/>
      <c r="K111" s="59"/>
      <c r="M111" s="59"/>
      <c r="N111" s="59"/>
      <c r="O111" s="59"/>
      <c r="R111" s="59"/>
      <c r="S111" s="59"/>
      <c r="T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</row>
    <row r="112" spans="1:51" x14ac:dyDescent="0.2">
      <c r="A112" s="59"/>
      <c r="B112" s="59"/>
      <c r="C112" s="59"/>
      <c r="D112" s="59"/>
      <c r="E112" s="59"/>
      <c r="F112" s="59"/>
      <c r="G112" s="59"/>
      <c r="H112" s="60"/>
      <c r="I112" s="60"/>
      <c r="J112" s="61"/>
      <c r="K112" s="59"/>
      <c r="M112" s="59"/>
      <c r="N112" s="59"/>
      <c r="O112" s="59"/>
      <c r="R112" s="59"/>
      <c r="S112" s="59"/>
      <c r="T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</row>
    <row r="113" spans="1:51" x14ac:dyDescent="0.2">
      <c r="A113" s="59"/>
      <c r="B113" s="59"/>
      <c r="C113" s="59"/>
      <c r="D113" s="59"/>
      <c r="E113" s="59"/>
      <c r="F113" s="59"/>
      <c r="G113" s="59"/>
      <c r="H113" s="60"/>
      <c r="I113" s="60"/>
      <c r="J113" s="61"/>
      <c r="K113" s="59"/>
      <c r="M113" s="59"/>
      <c r="N113" s="59"/>
      <c r="O113" s="59"/>
      <c r="R113" s="59"/>
      <c r="S113" s="59"/>
      <c r="T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</row>
    <row r="114" spans="1:51" x14ac:dyDescent="0.2">
      <c r="A114" s="59"/>
      <c r="B114" s="59"/>
      <c r="C114" s="59"/>
      <c r="D114" s="59"/>
      <c r="E114" s="59"/>
      <c r="F114" s="59"/>
      <c r="G114" s="59"/>
      <c r="H114" s="60"/>
      <c r="I114" s="60"/>
      <c r="J114" s="61"/>
      <c r="K114" s="59"/>
      <c r="M114" s="59"/>
      <c r="N114" s="59"/>
      <c r="O114" s="59"/>
      <c r="R114" s="59"/>
      <c r="S114" s="59"/>
      <c r="T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</row>
    <row r="115" spans="1:51" x14ac:dyDescent="0.2">
      <c r="A115" s="59"/>
      <c r="B115" s="59"/>
      <c r="C115" s="59"/>
      <c r="D115" s="59"/>
      <c r="E115" s="59"/>
      <c r="F115" s="59"/>
      <c r="G115" s="59"/>
      <c r="H115" s="60"/>
      <c r="I115" s="60"/>
      <c r="J115" s="61"/>
      <c r="K115" s="59"/>
      <c r="M115" s="59"/>
      <c r="N115" s="59"/>
      <c r="O115" s="59"/>
      <c r="R115" s="59"/>
      <c r="S115" s="59"/>
      <c r="T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</row>
    <row r="116" spans="1:51" x14ac:dyDescent="0.2">
      <c r="A116" s="59"/>
      <c r="B116" s="59"/>
      <c r="C116" s="59"/>
      <c r="D116" s="59"/>
      <c r="E116" s="59"/>
      <c r="F116" s="59"/>
      <c r="G116" s="59"/>
      <c r="H116" s="60"/>
      <c r="I116" s="60"/>
      <c r="J116" s="61"/>
      <c r="K116" s="59"/>
      <c r="M116" s="59"/>
      <c r="N116" s="59"/>
      <c r="O116" s="59"/>
      <c r="R116" s="59"/>
      <c r="S116" s="59"/>
      <c r="T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</row>
    <row r="117" spans="1:51" x14ac:dyDescent="0.2">
      <c r="A117" s="59"/>
      <c r="B117" s="59"/>
      <c r="C117" s="59"/>
      <c r="D117" s="59"/>
      <c r="E117" s="59"/>
      <c r="F117" s="59"/>
      <c r="G117" s="59"/>
      <c r="H117" s="60"/>
      <c r="I117" s="60"/>
      <c r="J117" s="61"/>
      <c r="K117" s="59"/>
      <c r="M117" s="59"/>
      <c r="N117" s="59"/>
      <c r="O117" s="59"/>
      <c r="R117" s="59"/>
      <c r="S117" s="59"/>
      <c r="T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</row>
    <row r="118" spans="1:51" x14ac:dyDescent="0.2">
      <c r="A118" s="59"/>
      <c r="B118" s="59"/>
      <c r="C118" s="59"/>
      <c r="D118" s="59"/>
      <c r="E118" s="59"/>
      <c r="F118" s="59"/>
      <c r="G118" s="59"/>
      <c r="H118" s="60"/>
      <c r="I118" s="60"/>
      <c r="J118" s="61"/>
      <c r="K118" s="59"/>
      <c r="M118" s="59"/>
      <c r="N118" s="59"/>
      <c r="O118" s="59"/>
      <c r="R118" s="59"/>
      <c r="S118" s="59"/>
      <c r="T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</row>
    <row r="119" spans="1:51" x14ac:dyDescent="0.2">
      <c r="A119" s="59"/>
      <c r="B119" s="59"/>
      <c r="C119" s="59"/>
      <c r="D119" s="59"/>
      <c r="E119" s="59"/>
      <c r="F119" s="59"/>
      <c r="G119" s="59"/>
      <c r="H119" s="60"/>
      <c r="I119" s="60"/>
      <c r="J119" s="61"/>
      <c r="K119" s="59"/>
      <c r="M119" s="59"/>
      <c r="N119" s="59"/>
      <c r="O119" s="59"/>
      <c r="R119" s="59"/>
      <c r="S119" s="59"/>
      <c r="T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</row>
    <row r="120" spans="1:51" x14ac:dyDescent="0.2">
      <c r="A120" s="59"/>
      <c r="B120" s="59"/>
      <c r="C120" s="59"/>
      <c r="D120" s="59"/>
      <c r="E120" s="59"/>
      <c r="F120" s="59"/>
      <c r="G120" s="59"/>
      <c r="H120" s="60"/>
      <c r="I120" s="60"/>
      <c r="J120" s="61"/>
      <c r="K120" s="59"/>
      <c r="M120" s="59"/>
      <c r="N120" s="59"/>
      <c r="O120" s="59"/>
      <c r="R120" s="59"/>
      <c r="S120" s="59"/>
      <c r="T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</row>
    <row r="121" spans="1:51" x14ac:dyDescent="0.2">
      <c r="A121" s="59"/>
      <c r="B121" s="59"/>
      <c r="C121" s="59"/>
      <c r="D121" s="59"/>
      <c r="E121" s="59"/>
      <c r="F121" s="59"/>
      <c r="G121" s="59"/>
      <c r="H121" s="60"/>
      <c r="I121" s="60"/>
      <c r="J121" s="61"/>
      <c r="K121" s="59"/>
      <c r="M121" s="59"/>
      <c r="N121" s="59"/>
      <c r="O121" s="59"/>
      <c r="R121" s="59"/>
      <c r="S121" s="59"/>
      <c r="T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</row>
    <row r="122" spans="1:51" x14ac:dyDescent="0.2">
      <c r="A122" s="59"/>
      <c r="B122" s="59"/>
      <c r="C122" s="59"/>
      <c r="D122" s="59"/>
      <c r="E122" s="59"/>
      <c r="F122" s="59"/>
      <c r="G122" s="59"/>
      <c r="H122" s="60"/>
      <c r="I122" s="60"/>
      <c r="J122" s="61"/>
      <c r="K122" s="59"/>
      <c r="M122" s="59"/>
      <c r="N122" s="59"/>
      <c r="O122" s="59"/>
      <c r="R122" s="59"/>
      <c r="S122" s="59"/>
      <c r="T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</row>
    <row r="123" spans="1:51" x14ac:dyDescent="0.2">
      <c r="A123" s="59"/>
      <c r="B123" s="59"/>
      <c r="C123" s="59"/>
      <c r="D123" s="59"/>
      <c r="E123" s="59"/>
      <c r="F123" s="59"/>
      <c r="G123" s="59"/>
      <c r="H123" s="60"/>
      <c r="I123" s="60"/>
      <c r="J123" s="61"/>
      <c r="K123" s="59"/>
      <c r="M123" s="59"/>
      <c r="N123" s="59"/>
      <c r="O123" s="59"/>
      <c r="R123" s="59"/>
      <c r="S123" s="59"/>
      <c r="T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</row>
    <row r="124" spans="1:51" x14ac:dyDescent="0.2">
      <c r="A124" s="59"/>
      <c r="B124" s="59"/>
      <c r="C124" s="59"/>
      <c r="D124" s="59"/>
      <c r="E124" s="59"/>
      <c r="F124" s="59"/>
      <c r="G124" s="59"/>
      <c r="H124" s="60"/>
      <c r="I124" s="60"/>
      <c r="J124" s="61"/>
      <c r="K124" s="59"/>
      <c r="M124" s="59"/>
      <c r="N124" s="59"/>
      <c r="O124" s="59"/>
      <c r="R124" s="59"/>
      <c r="S124" s="59"/>
      <c r="T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</row>
    <row r="125" spans="1:51" x14ac:dyDescent="0.2">
      <c r="A125" s="59"/>
      <c r="B125" s="59"/>
      <c r="C125" s="59"/>
      <c r="D125" s="59"/>
      <c r="E125" s="59"/>
      <c r="F125" s="59"/>
      <c r="G125" s="59"/>
      <c r="H125" s="60"/>
      <c r="I125" s="60"/>
      <c r="J125" s="61"/>
      <c r="K125" s="59"/>
      <c r="M125" s="59"/>
      <c r="N125" s="59"/>
      <c r="O125" s="59"/>
      <c r="R125" s="59"/>
      <c r="S125" s="59"/>
      <c r="T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</row>
    <row r="126" spans="1:51" x14ac:dyDescent="0.2">
      <c r="A126" s="59"/>
      <c r="B126" s="59"/>
      <c r="C126" s="59"/>
      <c r="D126" s="59"/>
      <c r="E126" s="59"/>
      <c r="F126" s="59"/>
      <c r="G126" s="59"/>
      <c r="H126" s="60"/>
      <c r="I126" s="60"/>
      <c r="J126" s="61"/>
      <c r="K126" s="59"/>
      <c r="M126" s="59"/>
      <c r="N126" s="59"/>
      <c r="O126" s="59"/>
      <c r="R126" s="59"/>
      <c r="S126" s="59"/>
      <c r="T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</row>
    <row r="127" spans="1:51" x14ac:dyDescent="0.2">
      <c r="A127" s="59"/>
      <c r="B127" s="59"/>
      <c r="C127" s="59"/>
      <c r="D127" s="59"/>
      <c r="E127" s="59"/>
      <c r="F127" s="59"/>
      <c r="G127" s="59"/>
      <c r="H127" s="60"/>
      <c r="I127" s="60"/>
      <c r="J127" s="61"/>
      <c r="K127" s="59"/>
      <c r="M127" s="59"/>
      <c r="N127" s="59"/>
      <c r="O127" s="59"/>
      <c r="R127" s="59"/>
      <c r="S127" s="59"/>
      <c r="T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</row>
    <row r="128" spans="1:51" x14ac:dyDescent="0.2">
      <c r="A128" s="59"/>
      <c r="B128" s="59"/>
      <c r="C128" s="59"/>
      <c r="D128" s="59"/>
      <c r="E128" s="59"/>
      <c r="F128" s="59"/>
      <c r="G128" s="59"/>
      <c r="H128" s="60"/>
      <c r="I128" s="60"/>
      <c r="J128" s="61"/>
      <c r="K128" s="59"/>
      <c r="M128" s="59"/>
      <c r="N128" s="59"/>
      <c r="O128" s="59"/>
      <c r="R128" s="59"/>
      <c r="S128" s="59"/>
      <c r="T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</row>
    <row r="129" spans="1:51" x14ac:dyDescent="0.2">
      <c r="A129" s="59"/>
      <c r="B129" s="59"/>
      <c r="C129" s="59"/>
      <c r="D129" s="59"/>
      <c r="E129" s="59"/>
      <c r="F129" s="59"/>
      <c r="G129" s="59"/>
      <c r="H129" s="60"/>
      <c r="I129" s="60"/>
      <c r="J129" s="61"/>
      <c r="K129" s="59"/>
      <c r="M129" s="59"/>
      <c r="N129" s="59"/>
      <c r="O129" s="59"/>
      <c r="R129" s="59"/>
      <c r="S129" s="59"/>
      <c r="T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</row>
    <row r="130" spans="1:51" x14ac:dyDescent="0.2">
      <c r="A130" s="59"/>
      <c r="B130" s="59"/>
      <c r="C130" s="59"/>
      <c r="D130" s="59"/>
      <c r="E130" s="59"/>
      <c r="F130" s="59"/>
      <c r="G130" s="59"/>
      <c r="H130" s="60"/>
      <c r="I130" s="60"/>
      <c r="J130" s="61"/>
      <c r="K130" s="59"/>
      <c r="M130" s="59"/>
      <c r="N130" s="59"/>
      <c r="O130" s="59"/>
      <c r="R130" s="59"/>
      <c r="S130" s="59"/>
      <c r="T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</row>
    <row r="131" spans="1:51" x14ac:dyDescent="0.2">
      <c r="A131" s="59"/>
      <c r="B131" s="59"/>
      <c r="C131" s="59"/>
      <c r="D131" s="59"/>
      <c r="E131" s="59"/>
      <c r="F131" s="59"/>
      <c r="G131" s="59"/>
      <c r="H131" s="60"/>
      <c r="I131" s="60"/>
      <c r="J131" s="61"/>
      <c r="K131" s="59"/>
      <c r="M131" s="59"/>
      <c r="N131" s="59"/>
      <c r="O131" s="59"/>
      <c r="R131" s="59"/>
      <c r="S131" s="59"/>
      <c r="T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</row>
    <row r="132" spans="1:51" x14ac:dyDescent="0.2">
      <c r="A132" s="59"/>
      <c r="B132" s="59"/>
      <c r="C132" s="59"/>
      <c r="D132" s="59"/>
      <c r="E132" s="59"/>
      <c r="F132" s="59"/>
      <c r="G132" s="59"/>
      <c r="H132" s="60"/>
      <c r="I132" s="60"/>
      <c r="J132" s="61"/>
      <c r="K132" s="59"/>
      <c r="M132" s="59"/>
      <c r="N132" s="59"/>
      <c r="O132" s="59"/>
      <c r="R132" s="59"/>
      <c r="S132" s="59"/>
      <c r="T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</row>
    <row r="133" spans="1:51" x14ac:dyDescent="0.2">
      <c r="A133" s="59"/>
      <c r="B133" s="59"/>
      <c r="C133" s="59"/>
      <c r="D133" s="59"/>
      <c r="E133" s="59"/>
      <c r="F133" s="59"/>
      <c r="G133" s="59"/>
      <c r="H133" s="60"/>
      <c r="I133" s="60"/>
      <c r="J133" s="61"/>
      <c r="K133" s="59"/>
      <c r="M133" s="59"/>
      <c r="N133" s="59"/>
      <c r="O133" s="59"/>
      <c r="R133" s="59"/>
      <c r="S133" s="59"/>
      <c r="T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</row>
    <row r="134" spans="1:51" x14ac:dyDescent="0.2">
      <c r="A134" s="59"/>
      <c r="B134" s="59"/>
      <c r="C134" s="59"/>
      <c r="D134" s="59"/>
      <c r="E134" s="59"/>
      <c r="F134" s="59"/>
      <c r="G134" s="59"/>
      <c r="H134" s="60"/>
      <c r="I134" s="60"/>
      <c r="J134" s="61"/>
      <c r="K134" s="59"/>
      <c r="M134" s="59"/>
      <c r="N134" s="59"/>
      <c r="O134" s="59"/>
      <c r="R134" s="59"/>
      <c r="S134" s="59"/>
      <c r="T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</row>
    <row r="135" spans="1:51" x14ac:dyDescent="0.2">
      <c r="A135" s="59"/>
      <c r="B135" s="59"/>
      <c r="C135" s="59"/>
      <c r="D135" s="59"/>
      <c r="E135" s="59"/>
      <c r="F135" s="59"/>
      <c r="G135" s="59"/>
      <c r="H135" s="60"/>
      <c r="I135" s="60"/>
      <c r="J135" s="61"/>
      <c r="K135" s="59"/>
      <c r="M135" s="59"/>
      <c r="N135" s="59"/>
      <c r="O135" s="59"/>
      <c r="R135" s="59"/>
      <c r="S135" s="59"/>
      <c r="T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</row>
    <row r="136" spans="1:51" x14ac:dyDescent="0.2">
      <c r="A136" s="59"/>
      <c r="B136" s="59"/>
      <c r="C136" s="59"/>
      <c r="D136" s="59"/>
      <c r="E136" s="59"/>
      <c r="F136" s="59"/>
      <c r="G136" s="59"/>
      <c r="H136" s="60"/>
      <c r="I136" s="60"/>
      <c r="J136" s="61"/>
      <c r="K136" s="59"/>
      <c r="M136" s="59"/>
      <c r="N136" s="59"/>
      <c r="O136" s="59"/>
      <c r="R136" s="59"/>
      <c r="S136" s="59"/>
      <c r="T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</row>
    <row r="137" spans="1:51" x14ac:dyDescent="0.2">
      <c r="A137" s="59"/>
      <c r="B137" s="59"/>
      <c r="C137" s="59"/>
      <c r="D137" s="59"/>
      <c r="E137" s="59"/>
      <c r="F137" s="59"/>
      <c r="G137" s="59"/>
      <c r="H137" s="60"/>
      <c r="I137" s="60"/>
      <c r="J137" s="61"/>
      <c r="K137" s="59"/>
      <c r="M137" s="59"/>
      <c r="N137" s="59"/>
      <c r="O137" s="59"/>
      <c r="R137" s="59"/>
      <c r="S137" s="59"/>
      <c r="T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</row>
    <row r="138" spans="1:51" x14ac:dyDescent="0.2">
      <c r="A138" s="59"/>
      <c r="B138" s="59"/>
      <c r="C138" s="59"/>
      <c r="D138" s="59"/>
      <c r="E138" s="59"/>
      <c r="F138" s="59"/>
      <c r="G138" s="59"/>
      <c r="H138" s="60"/>
      <c r="I138" s="60"/>
      <c r="J138" s="61"/>
      <c r="K138" s="59"/>
      <c r="M138" s="59"/>
      <c r="N138" s="59"/>
      <c r="O138" s="59"/>
      <c r="R138" s="59"/>
      <c r="S138" s="59"/>
      <c r="T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</row>
    <row r="139" spans="1:51" x14ac:dyDescent="0.2">
      <c r="A139" s="59"/>
      <c r="B139" s="59"/>
      <c r="C139" s="59"/>
      <c r="D139" s="59"/>
      <c r="E139" s="59"/>
      <c r="F139" s="59"/>
      <c r="G139" s="59"/>
      <c r="H139" s="60"/>
      <c r="I139" s="60"/>
      <c r="J139" s="61"/>
      <c r="K139" s="59"/>
      <c r="M139" s="59"/>
      <c r="N139" s="59"/>
      <c r="O139" s="59"/>
      <c r="R139" s="59"/>
      <c r="S139" s="59"/>
      <c r="T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</row>
    <row r="140" spans="1:51" x14ac:dyDescent="0.2">
      <c r="A140" s="59"/>
      <c r="B140" s="59"/>
      <c r="C140" s="59"/>
      <c r="D140" s="59"/>
      <c r="E140" s="59"/>
      <c r="F140" s="59"/>
      <c r="G140" s="59"/>
      <c r="H140" s="60"/>
      <c r="I140" s="60"/>
      <c r="J140" s="61"/>
      <c r="K140" s="59"/>
      <c r="M140" s="59"/>
      <c r="N140" s="59"/>
      <c r="O140" s="59"/>
      <c r="R140" s="59"/>
      <c r="S140" s="59"/>
      <c r="T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</row>
    <row r="141" spans="1:51" x14ac:dyDescent="0.2">
      <c r="A141" s="59"/>
      <c r="B141" s="59"/>
      <c r="C141" s="59"/>
      <c r="D141" s="59"/>
      <c r="E141" s="59"/>
      <c r="F141" s="59"/>
      <c r="G141" s="59"/>
      <c r="H141" s="60"/>
      <c r="I141" s="60"/>
      <c r="J141" s="61"/>
      <c r="K141" s="59"/>
      <c r="M141" s="59"/>
      <c r="N141" s="59"/>
      <c r="O141" s="59"/>
      <c r="R141" s="59"/>
      <c r="S141" s="59"/>
      <c r="T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</row>
    <row r="142" spans="1:51" x14ac:dyDescent="0.2">
      <c r="A142" s="59"/>
      <c r="B142" s="59"/>
      <c r="C142" s="59"/>
      <c r="D142" s="59"/>
      <c r="E142" s="59"/>
      <c r="F142" s="59"/>
      <c r="G142" s="59"/>
      <c r="H142" s="60"/>
      <c r="I142" s="60"/>
      <c r="J142" s="61"/>
      <c r="K142" s="59"/>
      <c r="M142" s="59"/>
      <c r="N142" s="59"/>
      <c r="O142" s="59"/>
      <c r="R142" s="59"/>
      <c r="S142" s="59"/>
      <c r="T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</row>
    <row r="143" spans="1:51" x14ac:dyDescent="0.2">
      <c r="A143" s="59"/>
      <c r="B143" s="59"/>
      <c r="C143" s="59"/>
      <c r="D143" s="59"/>
      <c r="E143" s="59"/>
      <c r="F143" s="59"/>
      <c r="G143" s="59"/>
      <c r="H143" s="60"/>
      <c r="I143" s="60"/>
      <c r="J143" s="61"/>
      <c r="K143" s="59"/>
      <c r="M143" s="59"/>
      <c r="N143" s="59"/>
      <c r="O143" s="59"/>
      <c r="R143" s="59"/>
      <c r="S143" s="59"/>
      <c r="T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</row>
    <row r="144" spans="1:51" x14ac:dyDescent="0.2">
      <c r="A144" s="59"/>
      <c r="B144" s="59"/>
      <c r="C144" s="59"/>
      <c r="D144" s="59"/>
      <c r="E144" s="59"/>
      <c r="F144" s="59"/>
      <c r="G144" s="59"/>
      <c r="H144" s="60"/>
      <c r="I144" s="60"/>
      <c r="J144" s="61"/>
      <c r="K144" s="59"/>
      <c r="M144" s="59"/>
      <c r="N144" s="59"/>
      <c r="O144" s="59"/>
      <c r="R144" s="59"/>
      <c r="S144" s="59"/>
      <c r="T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</row>
    <row r="145" spans="1:51" x14ac:dyDescent="0.2">
      <c r="A145" s="59"/>
      <c r="B145" s="59"/>
      <c r="C145" s="59"/>
      <c r="D145" s="59"/>
      <c r="E145" s="59"/>
      <c r="F145" s="59"/>
      <c r="G145" s="59"/>
      <c r="H145" s="60"/>
      <c r="I145" s="60"/>
      <c r="J145" s="61"/>
      <c r="K145" s="59"/>
      <c r="M145" s="59"/>
      <c r="N145" s="59"/>
      <c r="O145" s="59"/>
      <c r="R145" s="59"/>
      <c r="S145" s="59"/>
      <c r="T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</row>
    <row r="146" spans="1:51" x14ac:dyDescent="0.2">
      <c r="A146" s="59"/>
      <c r="B146" s="59"/>
      <c r="C146" s="59"/>
      <c r="D146" s="59"/>
      <c r="E146" s="59"/>
      <c r="F146" s="59"/>
      <c r="G146" s="59"/>
      <c r="H146" s="60"/>
      <c r="I146" s="60"/>
      <c r="J146" s="61"/>
      <c r="K146" s="59"/>
      <c r="M146" s="59"/>
      <c r="N146" s="59"/>
      <c r="O146" s="59"/>
      <c r="R146" s="59"/>
      <c r="S146" s="59"/>
      <c r="T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</row>
    <row r="147" spans="1:51" x14ac:dyDescent="0.2">
      <c r="A147" s="59"/>
      <c r="B147" s="59"/>
      <c r="C147" s="59"/>
      <c r="D147" s="59"/>
      <c r="E147" s="59"/>
      <c r="F147" s="59"/>
      <c r="G147" s="59"/>
      <c r="H147" s="60"/>
      <c r="I147" s="60"/>
      <c r="J147" s="61"/>
      <c r="K147" s="59"/>
      <c r="M147" s="59"/>
      <c r="N147" s="59"/>
      <c r="O147" s="59"/>
      <c r="R147" s="59"/>
      <c r="S147" s="59"/>
      <c r="T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</row>
    <row r="148" spans="1:51" x14ac:dyDescent="0.2">
      <c r="A148" s="59"/>
      <c r="B148" s="59"/>
      <c r="C148" s="59"/>
      <c r="D148" s="59"/>
      <c r="E148" s="59"/>
      <c r="F148" s="59"/>
      <c r="G148" s="59"/>
      <c r="H148" s="60"/>
      <c r="I148" s="60"/>
      <c r="J148" s="61"/>
      <c r="K148" s="59"/>
      <c r="M148" s="59"/>
      <c r="N148" s="59"/>
      <c r="O148" s="59"/>
      <c r="R148" s="59"/>
      <c r="S148" s="59"/>
      <c r="T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</row>
    <row r="149" spans="1:51" x14ac:dyDescent="0.2">
      <c r="A149" s="59"/>
      <c r="B149" s="59"/>
      <c r="C149" s="59"/>
      <c r="D149" s="59"/>
      <c r="E149" s="59"/>
      <c r="F149" s="59"/>
      <c r="G149" s="59"/>
      <c r="H149" s="60"/>
      <c r="I149" s="60"/>
      <c r="J149" s="61"/>
      <c r="K149" s="59"/>
      <c r="M149" s="59"/>
      <c r="N149" s="59"/>
      <c r="O149" s="59"/>
      <c r="R149" s="59"/>
      <c r="S149" s="59"/>
      <c r="T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</row>
    <row r="150" spans="1:51" x14ac:dyDescent="0.2">
      <c r="A150" s="59"/>
      <c r="B150" s="59"/>
      <c r="C150" s="59"/>
      <c r="D150" s="59"/>
      <c r="E150" s="59"/>
      <c r="F150" s="59"/>
      <c r="G150" s="59"/>
      <c r="H150" s="60"/>
      <c r="I150" s="60"/>
      <c r="J150" s="61"/>
      <c r="K150" s="59"/>
      <c r="M150" s="59"/>
      <c r="N150" s="59"/>
      <c r="O150" s="59"/>
      <c r="R150" s="59"/>
      <c r="S150" s="59"/>
      <c r="T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</row>
    <row r="151" spans="1:51" x14ac:dyDescent="0.2">
      <c r="A151" s="59"/>
      <c r="B151" s="59"/>
      <c r="C151" s="59"/>
      <c r="D151" s="59"/>
      <c r="E151" s="59"/>
      <c r="F151" s="59"/>
      <c r="G151" s="59"/>
      <c r="H151" s="60"/>
      <c r="I151" s="60"/>
      <c r="J151" s="61"/>
      <c r="K151" s="59"/>
      <c r="M151" s="59"/>
      <c r="N151" s="59"/>
      <c r="O151" s="59"/>
      <c r="R151" s="59"/>
      <c r="S151" s="59"/>
      <c r="T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</row>
    <row r="152" spans="1:51" x14ac:dyDescent="0.2">
      <c r="A152" s="59"/>
      <c r="B152" s="59"/>
      <c r="C152" s="59"/>
      <c r="D152" s="59"/>
      <c r="E152" s="59"/>
      <c r="F152" s="59"/>
      <c r="G152" s="59"/>
      <c r="H152" s="60"/>
      <c r="I152" s="60"/>
      <c r="J152" s="61"/>
      <c r="K152" s="59"/>
      <c r="M152" s="59"/>
      <c r="N152" s="59"/>
      <c r="O152" s="59"/>
      <c r="R152" s="59"/>
      <c r="S152" s="59"/>
      <c r="T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</row>
    <row r="153" spans="1:51" x14ac:dyDescent="0.2">
      <c r="A153" s="59"/>
      <c r="B153" s="59"/>
      <c r="C153" s="59"/>
      <c r="D153" s="59"/>
      <c r="E153" s="59"/>
      <c r="F153" s="59"/>
      <c r="G153" s="59"/>
      <c r="H153" s="60"/>
      <c r="I153" s="60"/>
      <c r="J153" s="61"/>
      <c r="K153" s="59"/>
      <c r="M153" s="59"/>
      <c r="N153" s="59"/>
      <c r="O153" s="59"/>
      <c r="R153" s="59"/>
      <c r="S153" s="59"/>
      <c r="T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</row>
    <row r="154" spans="1:51" x14ac:dyDescent="0.2">
      <c r="A154" s="59"/>
      <c r="B154" s="59"/>
      <c r="C154" s="59"/>
      <c r="D154" s="59"/>
      <c r="E154" s="59"/>
      <c r="F154" s="59"/>
      <c r="G154" s="59"/>
      <c r="H154" s="60"/>
      <c r="I154" s="60"/>
      <c r="J154" s="61"/>
      <c r="K154" s="59"/>
      <c r="M154" s="59"/>
      <c r="N154" s="59"/>
      <c r="O154" s="59"/>
      <c r="R154" s="59"/>
      <c r="S154" s="59"/>
      <c r="T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</row>
    <row r="155" spans="1:51" x14ac:dyDescent="0.2">
      <c r="A155" s="59"/>
      <c r="B155" s="59"/>
      <c r="C155" s="59"/>
      <c r="D155" s="59"/>
      <c r="E155" s="59"/>
      <c r="F155" s="59"/>
      <c r="G155" s="59"/>
      <c r="H155" s="60"/>
      <c r="I155" s="60"/>
      <c r="J155" s="61"/>
      <c r="K155" s="59"/>
      <c r="M155" s="59"/>
      <c r="N155" s="59"/>
      <c r="O155" s="59"/>
      <c r="R155" s="59"/>
      <c r="S155" s="59"/>
      <c r="T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</row>
    <row r="156" spans="1:51" x14ac:dyDescent="0.2">
      <c r="A156" s="59"/>
      <c r="B156" s="59"/>
      <c r="C156" s="59"/>
      <c r="D156" s="59"/>
      <c r="E156" s="59"/>
      <c r="F156" s="59"/>
      <c r="G156" s="59"/>
      <c r="H156" s="60"/>
      <c r="I156" s="60"/>
      <c r="J156" s="61"/>
      <c r="K156" s="59"/>
      <c r="M156" s="59"/>
      <c r="N156" s="59"/>
      <c r="O156" s="59"/>
      <c r="R156" s="59"/>
      <c r="S156" s="59"/>
      <c r="T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</row>
    <row r="157" spans="1:51" x14ac:dyDescent="0.2">
      <c r="A157" s="59"/>
      <c r="B157" s="59"/>
      <c r="C157" s="59"/>
      <c r="D157" s="59"/>
      <c r="E157" s="59"/>
      <c r="F157" s="59"/>
      <c r="G157" s="59"/>
      <c r="H157" s="60"/>
      <c r="I157" s="60"/>
      <c r="J157" s="61"/>
      <c r="K157" s="59"/>
      <c r="M157" s="59"/>
      <c r="N157" s="59"/>
      <c r="O157" s="59"/>
      <c r="R157" s="59"/>
      <c r="S157" s="59"/>
      <c r="T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</row>
    <row r="158" spans="1:51" x14ac:dyDescent="0.2">
      <c r="A158" s="59"/>
      <c r="B158" s="59"/>
      <c r="C158" s="59"/>
      <c r="D158" s="59"/>
      <c r="E158" s="59"/>
      <c r="F158" s="59"/>
      <c r="G158" s="59"/>
      <c r="H158" s="60"/>
      <c r="I158" s="60"/>
      <c r="J158" s="61"/>
      <c r="K158" s="59"/>
      <c r="M158" s="59"/>
      <c r="N158" s="59"/>
      <c r="O158" s="59"/>
      <c r="R158" s="59"/>
      <c r="S158" s="59"/>
      <c r="T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</row>
    <row r="159" spans="1:51" x14ac:dyDescent="0.2">
      <c r="A159" s="59"/>
      <c r="B159" s="59"/>
      <c r="C159" s="59"/>
      <c r="D159" s="59"/>
      <c r="E159" s="59"/>
      <c r="F159" s="59"/>
      <c r="G159" s="59"/>
      <c r="H159" s="60"/>
      <c r="I159" s="60"/>
      <c r="J159" s="61"/>
      <c r="K159" s="59"/>
      <c r="M159" s="59"/>
      <c r="N159" s="59"/>
      <c r="O159" s="59"/>
      <c r="R159" s="59"/>
      <c r="S159" s="59"/>
      <c r="T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</row>
    <row r="160" spans="1:51" x14ac:dyDescent="0.2">
      <c r="A160" s="59"/>
      <c r="B160" s="59"/>
      <c r="C160" s="59"/>
      <c r="D160" s="59"/>
      <c r="E160" s="59"/>
      <c r="F160" s="59"/>
      <c r="G160" s="59"/>
      <c r="H160" s="60"/>
      <c r="I160" s="60"/>
      <c r="J160" s="61"/>
      <c r="K160" s="59"/>
      <c r="M160" s="59"/>
      <c r="N160" s="59"/>
      <c r="O160" s="59"/>
      <c r="R160" s="59"/>
      <c r="S160" s="59"/>
      <c r="T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</row>
    <row r="161" spans="1:51" x14ac:dyDescent="0.2">
      <c r="A161" s="59"/>
      <c r="B161" s="59"/>
      <c r="C161" s="59"/>
      <c r="D161" s="59"/>
      <c r="E161" s="59"/>
      <c r="F161" s="59"/>
      <c r="G161" s="59"/>
      <c r="H161" s="60"/>
      <c r="I161" s="60"/>
      <c r="J161" s="61"/>
      <c r="K161" s="59"/>
      <c r="M161" s="59"/>
      <c r="N161" s="59"/>
      <c r="O161" s="59"/>
      <c r="R161" s="59"/>
      <c r="S161" s="59"/>
      <c r="T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</row>
    <row r="162" spans="1:51" x14ac:dyDescent="0.2">
      <c r="A162" s="59"/>
      <c r="B162" s="59"/>
      <c r="C162" s="59"/>
      <c r="D162" s="59"/>
      <c r="E162" s="59"/>
      <c r="F162" s="59"/>
      <c r="G162" s="59"/>
      <c r="H162" s="60"/>
      <c r="I162" s="60"/>
      <c r="J162" s="61"/>
      <c r="K162" s="59"/>
      <c r="M162" s="59"/>
      <c r="N162" s="59"/>
      <c r="O162" s="59"/>
      <c r="R162" s="59"/>
      <c r="S162" s="59"/>
      <c r="T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</row>
    <row r="163" spans="1:51" x14ac:dyDescent="0.2">
      <c r="A163" s="59"/>
      <c r="B163" s="59"/>
      <c r="C163" s="59"/>
      <c r="D163" s="59"/>
      <c r="E163" s="59"/>
      <c r="F163" s="59"/>
      <c r="G163" s="59"/>
      <c r="H163" s="60"/>
      <c r="I163" s="60"/>
      <c r="J163" s="61"/>
      <c r="K163" s="59"/>
      <c r="M163" s="59"/>
      <c r="N163" s="59"/>
      <c r="O163" s="59"/>
      <c r="R163" s="59"/>
      <c r="S163" s="59"/>
      <c r="T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</row>
    <row r="164" spans="1:51" x14ac:dyDescent="0.2">
      <c r="A164" s="59"/>
      <c r="B164" s="59"/>
      <c r="C164" s="59"/>
      <c r="D164" s="59"/>
      <c r="E164" s="59"/>
      <c r="F164" s="59"/>
      <c r="G164" s="59"/>
      <c r="H164" s="60"/>
      <c r="I164" s="60"/>
      <c r="J164" s="61"/>
      <c r="K164" s="59"/>
      <c r="M164" s="59"/>
      <c r="N164" s="59"/>
      <c r="O164" s="59"/>
      <c r="R164" s="59"/>
      <c r="S164" s="59"/>
      <c r="T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</row>
    <row r="165" spans="1:51" x14ac:dyDescent="0.2">
      <c r="A165" s="59"/>
      <c r="B165" s="59"/>
      <c r="C165" s="59"/>
      <c r="D165" s="59"/>
      <c r="E165" s="59"/>
      <c r="F165" s="59"/>
      <c r="G165" s="59"/>
      <c r="H165" s="60"/>
      <c r="I165" s="60"/>
      <c r="J165" s="61"/>
      <c r="K165" s="59"/>
      <c r="M165" s="59"/>
      <c r="N165" s="59"/>
      <c r="O165" s="59"/>
      <c r="R165" s="59"/>
      <c r="S165" s="59"/>
      <c r="T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</row>
    <row r="166" spans="1:51" x14ac:dyDescent="0.2">
      <c r="A166" s="59"/>
      <c r="B166" s="59"/>
      <c r="C166" s="59"/>
      <c r="D166" s="59"/>
      <c r="E166" s="59"/>
      <c r="F166" s="59"/>
      <c r="G166" s="59"/>
      <c r="H166" s="60"/>
      <c r="I166" s="60"/>
      <c r="J166" s="61"/>
      <c r="K166" s="59"/>
      <c r="M166" s="59"/>
      <c r="N166" s="59"/>
      <c r="O166" s="59"/>
      <c r="R166" s="59"/>
      <c r="S166" s="59"/>
      <c r="T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</row>
    <row r="167" spans="1:51" x14ac:dyDescent="0.2">
      <c r="A167" s="59"/>
      <c r="B167" s="59"/>
      <c r="C167" s="59"/>
      <c r="D167" s="59"/>
      <c r="E167" s="59"/>
      <c r="F167" s="59"/>
      <c r="G167" s="59"/>
      <c r="H167" s="60"/>
      <c r="I167" s="60"/>
      <c r="J167" s="61"/>
      <c r="K167" s="59"/>
      <c r="M167" s="59"/>
      <c r="N167" s="59"/>
      <c r="O167" s="59"/>
      <c r="R167" s="59"/>
      <c r="S167" s="59"/>
      <c r="T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</row>
    <row r="168" spans="1:51" x14ac:dyDescent="0.2">
      <c r="A168" s="59"/>
      <c r="B168" s="59"/>
      <c r="C168" s="59"/>
      <c r="D168" s="59"/>
      <c r="E168" s="59"/>
      <c r="F168" s="59"/>
      <c r="G168" s="59"/>
      <c r="H168" s="60"/>
      <c r="I168" s="60"/>
      <c r="J168" s="61"/>
      <c r="K168" s="59"/>
      <c r="M168" s="59"/>
      <c r="N168" s="59"/>
      <c r="O168" s="59"/>
      <c r="R168" s="59"/>
      <c r="S168" s="59"/>
      <c r="T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</row>
    <row r="169" spans="1:51" x14ac:dyDescent="0.2">
      <c r="A169" s="59"/>
      <c r="B169" s="59"/>
      <c r="C169" s="59"/>
      <c r="D169" s="59"/>
      <c r="E169" s="59"/>
      <c r="F169" s="59"/>
      <c r="G169" s="59"/>
      <c r="H169" s="60"/>
      <c r="I169" s="60"/>
      <c r="J169" s="61"/>
      <c r="K169" s="59"/>
      <c r="M169" s="59"/>
      <c r="N169" s="59"/>
      <c r="O169" s="59"/>
      <c r="R169" s="59"/>
      <c r="S169" s="59"/>
      <c r="T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</row>
    <row r="170" spans="1:51" x14ac:dyDescent="0.2">
      <c r="A170" s="59"/>
      <c r="B170" s="59"/>
      <c r="C170" s="59"/>
      <c r="D170" s="59"/>
      <c r="E170" s="59"/>
      <c r="F170" s="59"/>
      <c r="G170" s="59"/>
      <c r="H170" s="60"/>
      <c r="I170" s="60"/>
      <c r="J170" s="61"/>
      <c r="K170" s="59"/>
      <c r="M170" s="59"/>
      <c r="N170" s="59"/>
      <c r="O170" s="59"/>
      <c r="R170" s="59"/>
      <c r="S170" s="59"/>
      <c r="T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</row>
    <row r="171" spans="1:51" x14ac:dyDescent="0.2">
      <c r="A171" s="59"/>
      <c r="B171" s="59"/>
      <c r="C171" s="59"/>
      <c r="D171" s="59"/>
      <c r="E171" s="59"/>
      <c r="F171" s="59"/>
      <c r="G171" s="59"/>
      <c r="H171" s="60"/>
      <c r="I171" s="60"/>
      <c r="J171" s="61"/>
      <c r="K171" s="59"/>
      <c r="M171" s="59"/>
      <c r="N171" s="59"/>
      <c r="O171" s="59"/>
      <c r="R171" s="59"/>
      <c r="S171" s="59"/>
      <c r="T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</row>
    <row r="172" spans="1:51" x14ac:dyDescent="0.2">
      <c r="A172" s="59"/>
      <c r="B172" s="59"/>
      <c r="C172" s="59"/>
      <c r="D172" s="59"/>
      <c r="E172" s="59"/>
      <c r="F172" s="59"/>
      <c r="G172" s="59"/>
      <c r="H172" s="60"/>
      <c r="I172" s="60"/>
      <c r="J172" s="61"/>
      <c r="K172" s="59"/>
      <c r="M172" s="59"/>
      <c r="N172" s="59"/>
      <c r="O172" s="59"/>
      <c r="R172" s="59"/>
      <c r="S172" s="59"/>
      <c r="T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</row>
    <row r="173" spans="1:51" x14ac:dyDescent="0.2">
      <c r="A173" s="59"/>
      <c r="B173" s="59"/>
      <c r="C173" s="59"/>
      <c r="D173" s="59"/>
      <c r="E173" s="59"/>
      <c r="F173" s="59"/>
      <c r="G173" s="59"/>
      <c r="H173" s="60"/>
      <c r="I173" s="60"/>
      <c r="J173" s="61"/>
      <c r="K173" s="59"/>
      <c r="M173" s="59"/>
      <c r="N173" s="59"/>
      <c r="O173" s="59"/>
      <c r="R173" s="59"/>
      <c r="S173" s="59"/>
      <c r="T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</row>
    <row r="174" spans="1:51" x14ac:dyDescent="0.2">
      <c r="A174" s="59"/>
      <c r="B174" s="59"/>
      <c r="C174" s="59"/>
      <c r="D174" s="59"/>
      <c r="E174" s="59"/>
      <c r="F174" s="59"/>
      <c r="G174" s="59"/>
      <c r="H174" s="60"/>
      <c r="I174" s="60"/>
      <c r="J174" s="61"/>
      <c r="K174" s="59"/>
      <c r="M174" s="59"/>
      <c r="N174" s="59"/>
      <c r="O174" s="59"/>
      <c r="R174" s="59"/>
      <c r="S174" s="59"/>
      <c r="T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</row>
    <row r="175" spans="1:51" x14ac:dyDescent="0.2">
      <c r="A175" s="59"/>
      <c r="B175" s="59"/>
      <c r="C175" s="59"/>
      <c r="D175" s="59"/>
      <c r="E175" s="59"/>
      <c r="F175" s="59"/>
      <c r="G175" s="59"/>
      <c r="H175" s="60"/>
      <c r="I175" s="60"/>
      <c r="J175" s="61"/>
      <c r="K175" s="59"/>
      <c r="M175" s="59"/>
      <c r="N175" s="59"/>
      <c r="O175" s="59"/>
      <c r="R175" s="59"/>
      <c r="S175" s="59"/>
      <c r="T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</row>
    <row r="176" spans="1:51" x14ac:dyDescent="0.2">
      <c r="A176" s="59"/>
      <c r="B176" s="59"/>
      <c r="C176" s="59"/>
      <c r="D176" s="59"/>
      <c r="E176" s="59"/>
      <c r="F176" s="59"/>
      <c r="G176" s="59"/>
      <c r="H176" s="60"/>
      <c r="I176" s="60"/>
      <c r="J176" s="61"/>
      <c r="K176" s="59"/>
      <c r="M176" s="59"/>
      <c r="N176" s="59"/>
      <c r="O176" s="59"/>
      <c r="R176" s="59"/>
      <c r="S176" s="59"/>
      <c r="T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</row>
    <row r="177" spans="1:51" x14ac:dyDescent="0.2">
      <c r="A177" s="59"/>
      <c r="B177" s="59"/>
      <c r="C177" s="59"/>
      <c r="D177" s="59"/>
      <c r="E177" s="59"/>
      <c r="F177" s="59"/>
      <c r="G177" s="59"/>
      <c r="H177" s="60"/>
      <c r="I177" s="60"/>
      <c r="J177" s="61"/>
      <c r="K177" s="59"/>
      <c r="M177" s="59"/>
      <c r="N177" s="59"/>
      <c r="O177" s="59"/>
      <c r="R177" s="59"/>
      <c r="S177" s="59"/>
      <c r="T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</row>
    <row r="178" spans="1:51" x14ac:dyDescent="0.2">
      <c r="A178" s="59"/>
      <c r="B178" s="59"/>
      <c r="C178" s="59"/>
      <c r="D178" s="59"/>
      <c r="E178" s="59"/>
      <c r="F178" s="59"/>
      <c r="G178" s="59"/>
      <c r="H178" s="60"/>
      <c r="I178" s="60"/>
      <c r="J178" s="61"/>
      <c r="K178" s="59"/>
      <c r="M178" s="59"/>
      <c r="N178" s="59"/>
      <c r="O178" s="59"/>
      <c r="R178" s="59"/>
      <c r="S178" s="59"/>
      <c r="T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</row>
    <row r="179" spans="1:51" x14ac:dyDescent="0.2">
      <c r="A179" s="59"/>
      <c r="B179" s="59"/>
      <c r="C179" s="59"/>
      <c r="D179" s="59"/>
      <c r="E179" s="59"/>
      <c r="F179" s="59"/>
      <c r="G179" s="59"/>
      <c r="H179" s="60"/>
      <c r="I179" s="60"/>
      <c r="J179" s="61"/>
      <c r="K179" s="59"/>
      <c r="M179" s="59"/>
      <c r="N179" s="59"/>
      <c r="O179" s="59"/>
      <c r="R179" s="59"/>
      <c r="S179" s="59"/>
      <c r="T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</row>
    <row r="180" spans="1:51" x14ac:dyDescent="0.2">
      <c r="A180" s="59"/>
      <c r="B180" s="59"/>
      <c r="C180" s="59"/>
      <c r="D180" s="59"/>
      <c r="E180" s="59"/>
      <c r="F180" s="59"/>
      <c r="G180" s="59"/>
      <c r="H180" s="60"/>
      <c r="I180" s="60"/>
      <c r="J180" s="61"/>
      <c r="K180" s="59"/>
      <c r="M180" s="59"/>
      <c r="N180" s="59"/>
      <c r="O180" s="59"/>
      <c r="R180" s="59"/>
      <c r="S180" s="59"/>
      <c r="T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</row>
    <row r="181" spans="1:51" x14ac:dyDescent="0.2">
      <c r="A181" s="59"/>
      <c r="B181" s="59"/>
      <c r="C181" s="59"/>
      <c r="D181" s="59"/>
      <c r="E181" s="59"/>
      <c r="F181" s="59"/>
      <c r="G181" s="59"/>
      <c r="H181" s="60"/>
      <c r="I181" s="60"/>
      <c r="J181" s="61"/>
      <c r="K181" s="59"/>
      <c r="M181" s="59"/>
      <c r="N181" s="59"/>
      <c r="O181" s="59"/>
      <c r="R181" s="59"/>
      <c r="S181" s="59"/>
      <c r="T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</row>
    <row r="182" spans="1:51" x14ac:dyDescent="0.2">
      <c r="A182" s="59"/>
      <c r="B182" s="59"/>
      <c r="C182" s="59"/>
      <c r="D182" s="59"/>
      <c r="E182" s="59"/>
      <c r="F182" s="59"/>
      <c r="G182" s="59"/>
      <c r="H182" s="60"/>
      <c r="I182" s="60"/>
      <c r="J182" s="61"/>
      <c r="K182" s="59"/>
      <c r="M182" s="59"/>
      <c r="N182" s="59"/>
      <c r="O182" s="59"/>
      <c r="R182" s="59"/>
      <c r="S182" s="59"/>
      <c r="T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</row>
    <row r="183" spans="1:51" x14ac:dyDescent="0.2">
      <c r="A183" s="59"/>
      <c r="B183" s="59"/>
      <c r="C183" s="59"/>
      <c r="D183" s="59"/>
      <c r="E183" s="59"/>
      <c r="F183" s="59"/>
      <c r="G183" s="59"/>
      <c r="H183" s="60"/>
      <c r="I183" s="60"/>
      <c r="J183" s="61"/>
      <c r="K183" s="59"/>
      <c r="M183" s="59"/>
      <c r="N183" s="59"/>
      <c r="O183" s="59"/>
      <c r="R183" s="59"/>
      <c r="S183" s="59"/>
      <c r="T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</row>
    <row r="184" spans="1:51" x14ac:dyDescent="0.2">
      <c r="A184" s="59"/>
      <c r="B184" s="59"/>
      <c r="C184" s="59"/>
      <c r="D184" s="59"/>
      <c r="E184" s="59"/>
      <c r="F184" s="59"/>
      <c r="G184" s="59"/>
      <c r="H184" s="60"/>
      <c r="I184" s="60"/>
      <c r="J184" s="61"/>
      <c r="K184" s="59"/>
      <c r="M184" s="59"/>
      <c r="N184" s="59"/>
      <c r="O184" s="59"/>
      <c r="R184" s="59"/>
      <c r="S184" s="59"/>
      <c r="T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</row>
    <row r="185" spans="1:51" x14ac:dyDescent="0.2">
      <c r="A185" s="59"/>
      <c r="B185" s="59"/>
      <c r="C185" s="59"/>
      <c r="D185" s="59"/>
      <c r="E185" s="59"/>
      <c r="F185" s="59"/>
      <c r="G185" s="59"/>
      <c r="H185" s="60"/>
      <c r="I185" s="60"/>
      <c r="J185" s="61"/>
      <c r="K185" s="59"/>
      <c r="M185" s="59"/>
      <c r="N185" s="59"/>
      <c r="O185" s="59"/>
      <c r="R185" s="59"/>
      <c r="S185" s="59"/>
      <c r="T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</row>
    <row r="186" spans="1:51" x14ac:dyDescent="0.2">
      <c r="A186" s="59"/>
      <c r="B186" s="59"/>
      <c r="C186" s="59"/>
      <c r="D186" s="59"/>
      <c r="E186" s="59"/>
      <c r="F186" s="59"/>
      <c r="G186" s="59"/>
      <c r="H186" s="60"/>
      <c r="I186" s="60"/>
      <c r="J186" s="61"/>
      <c r="K186" s="59"/>
      <c r="M186" s="59"/>
      <c r="N186" s="59"/>
      <c r="O186" s="59"/>
      <c r="R186" s="59"/>
      <c r="S186" s="59"/>
      <c r="T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</row>
    <row r="187" spans="1:51" x14ac:dyDescent="0.2">
      <c r="A187" s="59"/>
      <c r="B187" s="59"/>
      <c r="C187" s="59"/>
      <c r="D187" s="59"/>
      <c r="E187" s="59"/>
      <c r="F187" s="59"/>
      <c r="G187" s="59"/>
      <c r="H187" s="60"/>
      <c r="I187" s="60"/>
      <c r="J187" s="61"/>
      <c r="K187" s="59"/>
      <c r="M187" s="59"/>
      <c r="N187" s="59"/>
      <c r="O187" s="59"/>
      <c r="R187" s="59"/>
      <c r="S187" s="59"/>
      <c r="T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</row>
    <row r="188" spans="1:51" x14ac:dyDescent="0.2">
      <c r="A188" s="59"/>
      <c r="B188" s="59"/>
      <c r="C188" s="59"/>
      <c r="D188" s="59"/>
      <c r="E188" s="59"/>
      <c r="F188" s="59"/>
      <c r="G188" s="59"/>
      <c r="H188" s="60"/>
      <c r="I188" s="60"/>
      <c r="J188" s="61"/>
      <c r="K188" s="59"/>
      <c r="M188" s="59"/>
      <c r="N188" s="59"/>
      <c r="O188" s="59"/>
      <c r="R188" s="59"/>
      <c r="S188" s="59"/>
      <c r="T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</row>
    <row r="189" spans="1:51" x14ac:dyDescent="0.2">
      <c r="A189" s="59"/>
      <c r="B189" s="59"/>
      <c r="C189" s="59"/>
      <c r="D189" s="59"/>
      <c r="E189" s="59"/>
      <c r="F189" s="59"/>
      <c r="G189" s="59"/>
      <c r="H189" s="60"/>
      <c r="I189" s="60"/>
      <c r="J189" s="61"/>
      <c r="K189" s="59"/>
      <c r="M189" s="59"/>
      <c r="N189" s="59"/>
      <c r="O189" s="59"/>
      <c r="R189" s="59"/>
      <c r="S189" s="59"/>
      <c r="T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</row>
    <row r="190" spans="1:51" x14ac:dyDescent="0.2">
      <c r="A190" s="59"/>
      <c r="B190" s="59"/>
      <c r="C190" s="59"/>
      <c r="D190" s="59"/>
      <c r="E190" s="59"/>
      <c r="F190" s="59"/>
      <c r="G190" s="59"/>
      <c r="H190" s="60"/>
      <c r="I190" s="60"/>
      <c r="J190" s="61"/>
      <c r="K190" s="59"/>
      <c r="M190" s="59"/>
      <c r="N190" s="59"/>
      <c r="O190" s="59"/>
      <c r="R190" s="59"/>
      <c r="S190" s="59"/>
      <c r="T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</row>
    <row r="191" spans="1:51" x14ac:dyDescent="0.2">
      <c r="A191" s="59"/>
      <c r="B191" s="59"/>
      <c r="C191" s="59"/>
      <c r="D191" s="59"/>
      <c r="E191" s="59"/>
      <c r="F191" s="59"/>
      <c r="G191" s="59"/>
      <c r="H191" s="60"/>
      <c r="I191" s="60"/>
      <c r="J191" s="61"/>
      <c r="K191" s="59"/>
      <c r="M191" s="59"/>
      <c r="N191" s="59"/>
      <c r="O191" s="59"/>
      <c r="R191" s="59"/>
      <c r="S191" s="59"/>
      <c r="T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</row>
    <row r="192" spans="1:51" x14ac:dyDescent="0.2">
      <c r="A192" s="59"/>
      <c r="B192" s="59"/>
      <c r="C192" s="59"/>
      <c r="D192" s="59"/>
      <c r="E192" s="59"/>
      <c r="F192" s="59"/>
      <c r="G192" s="59"/>
      <c r="H192" s="60"/>
      <c r="I192" s="60"/>
      <c r="J192" s="61"/>
      <c r="K192" s="59"/>
      <c r="M192" s="59"/>
      <c r="N192" s="59"/>
      <c r="O192" s="59"/>
      <c r="R192" s="59"/>
      <c r="S192" s="59"/>
      <c r="T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  <c r="AX192" s="59"/>
      <c r="AY192" s="59"/>
    </row>
    <row r="193" spans="1:51" x14ac:dyDescent="0.2">
      <c r="A193" s="59"/>
      <c r="B193" s="59"/>
      <c r="C193" s="59"/>
      <c r="D193" s="59"/>
      <c r="E193" s="59"/>
      <c r="F193" s="59"/>
      <c r="G193" s="59"/>
      <c r="H193" s="60"/>
      <c r="I193" s="60"/>
      <c r="J193" s="61"/>
      <c r="K193" s="59"/>
      <c r="M193" s="59"/>
      <c r="N193" s="59"/>
      <c r="O193" s="59"/>
      <c r="R193" s="59"/>
      <c r="S193" s="59"/>
      <c r="T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</row>
    <row r="194" spans="1:51" x14ac:dyDescent="0.2">
      <c r="A194" s="59"/>
      <c r="B194" s="59"/>
      <c r="C194" s="59"/>
      <c r="D194" s="59"/>
      <c r="E194" s="59"/>
      <c r="F194" s="59"/>
      <c r="G194" s="59"/>
      <c r="H194" s="60"/>
      <c r="I194" s="60"/>
      <c r="J194" s="61"/>
      <c r="K194" s="59"/>
      <c r="M194" s="59"/>
      <c r="N194" s="59"/>
      <c r="O194" s="59"/>
      <c r="R194" s="59"/>
      <c r="S194" s="59"/>
      <c r="T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</row>
    <row r="195" spans="1:51" x14ac:dyDescent="0.2">
      <c r="A195" s="59"/>
      <c r="B195" s="59"/>
      <c r="C195" s="59"/>
      <c r="D195" s="59"/>
      <c r="E195" s="59"/>
      <c r="F195" s="59"/>
      <c r="G195" s="59"/>
      <c r="H195" s="60"/>
      <c r="I195" s="60"/>
      <c r="J195" s="61"/>
      <c r="K195" s="59"/>
      <c r="M195" s="59"/>
      <c r="N195" s="59"/>
      <c r="O195" s="59"/>
      <c r="R195" s="59"/>
      <c r="S195" s="59"/>
      <c r="T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</row>
    <row r="196" spans="1:51" x14ac:dyDescent="0.2">
      <c r="A196" s="59"/>
      <c r="B196" s="59"/>
      <c r="C196" s="59"/>
      <c r="D196" s="59"/>
      <c r="E196" s="59"/>
      <c r="F196" s="59"/>
      <c r="G196" s="59"/>
      <c r="H196" s="60"/>
      <c r="I196" s="60"/>
      <c r="J196" s="61"/>
      <c r="K196" s="59"/>
      <c r="M196" s="59"/>
      <c r="N196" s="59"/>
      <c r="O196" s="59"/>
      <c r="R196" s="59"/>
      <c r="S196" s="59"/>
      <c r="T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</row>
    <row r="197" spans="1:51" x14ac:dyDescent="0.2">
      <c r="A197" s="59"/>
      <c r="B197" s="59"/>
      <c r="C197" s="59"/>
      <c r="D197" s="59"/>
      <c r="E197" s="59"/>
      <c r="F197" s="59"/>
      <c r="G197" s="59"/>
      <c r="H197" s="60"/>
      <c r="I197" s="60"/>
      <c r="J197" s="61"/>
      <c r="K197" s="59"/>
      <c r="M197" s="59"/>
      <c r="N197" s="59"/>
      <c r="O197" s="59"/>
      <c r="R197" s="59"/>
      <c r="S197" s="59"/>
      <c r="T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</row>
    <row r="198" spans="1:51" x14ac:dyDescent="0.2">
      <c r="A198" s="59"/>
      <c r="B198" s="59"/>
      <c r="C198" s="59"/>
      <c r="D198" s="59"/>
      <c r="E198" s="59"/>
      <c r="F198" s="59"/>
      <c r="G198" s="59"/>
      <c r="H198" s="60"/>
      <c r="I198" s="60"/>
      <c r="J198" s="61"/>
      <c r="K198" s="59"/>
      <c r="M198" s="59"/>
      <c r="N198" s="59"/>
      <c r="O198" s="59"/>
      <c r="R198" s="59"/>
      <c r="S198" s="59"/>
      <c r="T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</row>
    <row r="199" spans="1:51" x14ac:dyDescent="0.2">
      <c r="A199" s="59"/>
      <c r="B199" s="59"/>
      <c r="C199" s="59"/>
      <c r="D199" s="59"/>
      <c r="E199" s="59"/>
      <c r="F199" s="59"/>
      <c r="G199" s="59"/>
      <c r="H199" s="60"/>
      <c r="I199" s="60"/>
      <c r="J199" s="61"/>
      <c r="K199" s="59"/>
      <c r="M199" s="59"/>
      <c r="N199" s="59"/>
      <c r="O199" s="59"/>
      <c r="R199" s="59"/>
      <c r="S199" s="59"/>
      <c r="T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</row>
    <row r="200" spans="1:51" x14ac:dyDescent="0.2">
      <c r="A200" s="59"/>
      <c r="B200" s="59"/>
      <c r="C200" s="59"/>
      <c r="D200" s="59"/>
      <c r="E200" s="59"/>
      <c r="F200" s="59"/>
      <c r="G200" s="59"/>
      <c r="H200" s="60"/>
      <c r="I200" s="60"/>
      <c r="J200" s="61"/>
      <c r="K200" s="59"/>
      <c r="M200" s="59"/>
      <c r="N200" s="59"/>
      <c r="O200" s="59"/>
      <c r="R200" s="59"/>
      <c r="S200" s="59"/>
      <c r="T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  <c r="AX200" s="59"/>
      <c r="AY200" s="59"/>
    </row>
    <row r="201" spans="1:51" x14ac:dyDescent="0.2">
      <c r="A201" s="59"/>
      <c r="B201" s="59"/>
      <c r="C201" s="59"/>
      <c r="D201" s="59"/>
      <c r="E201" s="59"/>
      <c r="F201" s="59"/>
      <c r="G201" s="59"/>
      <c r="H201" s="60"/>
      <c r="I201" s="60"/>
      <c r="J201" s="61"/>
      <c r="K201" s="59"/>
      <c r="M201" s="59"/>
      <c r="N201" s="59"/>
      <c r="O201" s="59"/>
      <c r="R201" s="59"/>
      <c r="S201" s="59"/>
      <c r="T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</row>
    <row r="202" spans="1:51" x14ac:dyDescent="0.2">
      <c r="A202" s="59"/>
      <c r="B202" s="59"/>
      <c r="C202" s="59"/>
      <c r="D202" s="59"/>
      <c r="E202" s="59"/>
      <c r="F202" s="59"/>
      <c r="G202" s="59"/>
      <c r="H202" s="60"/>
      <c r="I202" s="60"/>
      <c r="J202" s="61"/>
      <c r="K202" s="59"/>
      <c r="M202" s="59"/>
      <c r="N202" s="59"/>
      <c r="O202" s="59"/>
      <c r="R202" s="59"/>
      <c r="S202" s="59"/>
      <c r="T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</row>
    <row r="203" spans="1:51" x14ac:dyDescent="0.2">
      <c r="A203" s="59"/>
      <c r="B203" s="59"/>
      <c r="C203" s="59"/>
      <c r="D203" s="59"/>
      <c r="E203" s="59"/>
      <c r="F203" s="59"/>
      <c r="G203" s="59"/>
      <c r="H203" s="60"/>
      <c r="I203" s="60"/>
      <c r="J203" s="61"/>
      <c r="K203" s="59"/>
      <c r="M203" s="59"/>
      <c r="N203" s="59"/>
      <c r="O203" s="59"/>
      <c r="R203" s="59"/>
      <c r="S203" s="59"/>
      <c r="T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</row>
    <row r="204" spans="1:51" x14ac:dyDescent="0.2">
      <c r="A204" s="59"/>
      <c r="B204" s="59"/>
      <c r="C204" s="59"/>
      <c r="D204" s="59"/>
      <c r="E204" s="59"/>
      <c r="F204" s="59"/>
      <c r="G204" s="59"/>
      <c r="H204" s="60"/>
      <c r="I204" s="60"/>
      <c r="J204" s="61"/>
      <c r="K204" s="59"/>
      <c r="M204" s="59"/>
      <c r="N204" s="59"/>
      <c r="O204" s="59"/>
      <c r="R204" s="59"/>
      <c r="S204" s="59"/>
      <c r="T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/>
      <c r="AX204" s="59"/>
      <c r="AY204" s="59"/>
    </row>
    <row r="205" spans="1:51" x14ac:dyDescent="0.2">
      <c r="A205" s="59"/>
      <c r="B205" s="59"/>
      <c r="C205" s="59"/>
      <c r="D205" s="59"/>
      <c r="E205" s="59"/>
      <c r="F205" s="59"/>
      <c r="G205" s="59"/>
      <c r="H205" s="60"/>
      <c r="I205" s="60"/>
      <c r="J205" s="61"/>
      <c r="K205" s="59"/>
      <c r="M205" s="59"/>
      <c r="N205" s="59"/>
      <c r="O205" s="59"/>
      <c r="R205" s="59"/>
      <c r="S205" s="59"/>
      <c r="T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</row>
    <row r="206" spans="1:51" x14ac:dyDescent="0.2">
      <c r="A206" s="59"/>
      <c r="B206" s="59"/>
      <c r="C206" s="59"/>
      <c r="D206" s="59"/>
      <c r="E206" s="59"/>
      <c r="F206" s="59"/>
      <c r="G206" s="59"/>
      <c r="H206" s="60"/>
      <c r="I206" s="60"/>
      <c r="J206" s="61"/>
      <c r="K206" s="59"/>
      <c r="M206" s="59"/>
      <c r="N206" s="59"/>
      <c r="O206" s="59"/>
      <c r="R206" s="59"/>
      <c r="S206" s="59"/>
      <c r="T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</row>
    <row r="207" spans="1:51" x14ac:dyDescent="0.2">
      <c r="A207" s="59"/>
      <c r="B207" s="59"/>
      <c r="C207" s="59"/>
      <c r="D207" s="59"/>
      <c r="E207" s="59"/>
      <c r="F207" s="59"/>
      <c r="G207" s="59"/>
      <c r="H207" s="60"/>
      <c r="I207" s="60"/>
      <c r="J207" s="61"/>
      <c r="K207" s="59"/>
      <c r="M207" s="59"/>
      <c r="N207" s="59"/>
      <c r="O207" s="59"/>
      <c r="R207" s="59"/>
      <c r="S207" s="59"/>
      <c r="T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</row>
    <row r="208" spans="1:51" x14ac:dyDescent="0.2">
      <c r="A208" s="59"/>
      <c r="B208" s="59"/>
      <c r="C208" s="59"/>
      <c r="D208" s="59"/>
      <c r="E208" s="59"/>
      <c r="F208" s="59"/>
      <c r="G208" s="59"/>
      <c r="H208" s="60"/>
      <c r="I208" s="60"/>
      <c r="J208" s="61"/>
      <c r="K208" s="59"/>
      <c r="M208" s="59"/>
      <c r="N208" s="59"/>
      <c r="O208" s="59"/>
      <c r="R208" s="59"/>
      <c r="S208" s="59"/>
      <c r="T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</row>
    <row r="209" spans="1:51" x14ac:dyDescent="0.2">
      <c r="A209" s="59"/>
      <c r="B209" s="59"/>
      <c r="C209" s="59"/>
      <c r="D209" s="59"/>
      <c r="E209" s="59"/>
      <c r="F209" s="59"/>
      <c r="G209" s="59"/>
      <c r="H209" s="60"/>
      <c r="I209" s="60"/>
      <c r="J209" s="61"/>
      <c r="K209" s="59"/>
      <c r="M209" s="59"/>
      <c r="N209" s="59"/>
      <c r="O209" s="59"/>
      <c r="R209" s="59"/>
      <c r="S209" s="59"/>
      <c r="T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</row>
    <row r="210" spans="1:51" x14ac:dyDescent="0.2">
      <c r="A210" s="59"/>
      <c r="B210" s="59"/>
      <c r="C210" s="59"/>
      <c r="D210" s="59"/>
      <c r="E210" s="59"/>
      <c r="F210" s="59"/>
      <c r="G210" s="59"/>
      <c r="H210" s="60"/>
      <c r="I210" s="60"/>
      <c r="J210" s="61"/>
      <c r="K210" s="59"/>
      <c r="M210" s="59"/>
      <c r="N210" s="59"/>
      <c r="O210" s="59"/>
      <c r="R210" s="59"/>
      <c r="S210" s="59"/>
      <c r="T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</row>
    <row r="211" spans="1:51" x14ac:dyDescent="0.2">
      <c r="A211" s="59"/>
      <c r="B211" s="59"/>
      <c r="C211" s="59"/>
      <c r="D211" s="59"/>
      <c r="E211" s="59"/>
      <c r="F211" s="59"/>
      <c r="G211" s="59"/>
      <c r="H211" s="60"/>
      <c r="I211" s="60"/>
      <c r="J211" s="61"/>
      <c r="K211" s="59"/>
      <c r="M211" s="59"/>
      <c r="N211" s="59"/>
      <c r="O211" s="59"/>
      <c r="R211" s="59"/>
      <c r="S211" s="59"/>
      <c r="T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</row>
    <row r="212" spans="1:51" x14ac:dyDescent="0.2">
      <c r="A212" s="59"/>
      <c r="B212" s="59"/>
      <c r="C212" s="59"/>
      <c r="D212" s="59"/>
      <c r="E212" s="59"/>
      <c r="F212" s="59"/>
      <c r="G212" s="59"/>
      <c r="H212" s="60"/>
      <c r="I212" s="60"/>
      <c r="J212" s="61"/>
      <c r="K212" s="59"/>
      <c r="M212" s="59"/>
      <c r="N212" s="59"/>
      <c r="O212" s="59"/>
      <c r="R212" s="59"/>
      <c r="S212" s="59"/>
      <c r="T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  <c r="AW212" s="59"/>
      <c r="AX212" s="59"/>
      <c r="AY212" s="59"/>
    </row>
    <row r="213" spans="1:51" x14ac:dyDescent="0.2">
      <c r="A213" s="59"/>
      <c r="B213" s="59"/>
      <c r="C213" s="59"/>
      <c r="D213" s="59"/>
      <c r="E213" s="59"/>
      <c r="F213" s="59"/>
      <c r="G213" s="59"/>
      <c r="H213" s="60"/>
      <c r="I213" s="60"/>
      <c r="J213" s="61"/>
      <c r="K213" s="59"/>
      <c r="M213" s="59"/>
      <c r="N213" s="59"/>
      <c r="O213" s="59"/>
      <c r="R213" s="59"/>
      <c r="S213" s="59"/>
      <c r="T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  <c r="AW213" s="59"/>
      <c r="AX213" s="59"/>
      <c r="AY213" s="59"/>
    </row>
    <row r="214" spans="1:51" x14ac:dyDescent="0.2">
      <c r="A214" s="59"/>
      <c r="B214" s="59"/>
      <c r="C214" s="59"/>
      <c r="D214" s="59"/>
      <c r="E214" s="59"/>
      <c r="F214" s="59"/>
      <c r="G214" s="59"/>
      <c r="H214" s="60"/>
      <c r="I214" s="60"/>
      <c r="J214" s="61"/>
      <c r="K214" s="59"/>
      <c r="M214" s="59"/>
      <c r="N214" s="59"/>
      <c r="O214" s="59"/>
      <c r="R214" s="59"/>
      <c r="S214" s="59"/>
      <c r="T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</row>
    <row r="215" spans="1:51" x14ac:dyDescent="0.2">
      <c r="A215" s="59"/>
      <c r="B215" s="59"/>
      <c r="C215" s="59"/>
      <c r="D215" s="59"/>
      <c r="E215" s="59"/>
      <c r="F215" s="59"/>
      <c r="G215" s="59"/>
      <c r="H215" s="60"/>
      <c r="I215" s="60"/>
      <c r="J215" s="61"/>
      <c r="K215" s="59"/>
      <c r="M215" s="59"/>
      <c r="N215" s="59"/>
      <c r="O215" s="59"/>
      <c r="R215" s="59"/>
      <c r="S215" s="59"/>
      <c r="T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</row>
    <row r="216" spans="1:51" x14ac:dyDescent="0.2">
      <c r="A216" s="59"/>
      <c r="B216" s="59"/>
      <c r="C216" s="59"/>
      <c r="D216" s="59"/>
      <c r="E216" s="59"/>
      <c r="F216" s="59"/>
      <c r="G216" s="59"/>
      <c r="H216" s="60"/>
      <c r="I216" s="60"/>
      <c r="J216" s="61"/>
      <c r="K216" s="59"/>
      <c r="M216" s="59"/>
      <c r="N216" s="59"/>
      <c r="O216" s="59"/>
      <c r="R216" s="59"/>
      <c r="S216" s="59"/>
      <c r="T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</row>
    <row r="217" spans="1:51" x14ac:dyDescent="0.2">
      <c r="A217" s="59"/>
      <c r="B217" s="59"/>
      <c r="C217" s="59"/>
      <c r="D217" s="59"/>
      <c r="E217" s="59"/>
      <c r="F217" s="59"/>
      <c r="G217" s="59"/>
      <c r="H217" s="60"/>
      <c r="I217" s="60"/>
      <c r="J217" s="61"/>
      <c r="K217" s="59"/>
      <c r="M217" s="59"/>
      <c r="N217" s="59"/>
      <c r="O217" s="59"/>
      <c r="R217" s="59"/>
      <c r="S217" s="59"/>
      <c r="T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</row>
    <row r="218" spans="1:51" x14ac:dyDescent="0.2">
      <c r="A218" s="59"/>
      <c r="B218" s="59"/>
      <c r="C218" s="59"/>
      <c r="D218" s="59"/>
      <c r="E218" s="59"/>
      <c r="F218" s="59"/>
      <c r="G218" s="59"/>
      <c r="H218" s="60"/>
      <c r="I218" s="60"/>
      <c r="J218" s="61"/>
      <c r="K218" s="59"/>
      <c r="M218" s="59"/>
      <c r="N218" s="59"/>
      <c r="O218" s="59"/>
      <c r="R218" s="59"/>
      <c r="S218" s="59"/>
      <c r="T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</row>
    <row r="219" spans="1:51" x14ac:dyDescent="0.2">
      <c r="A219" s="59"/>
      <c r="B219" s="59"/>
      <c r="C219" s="59"/>
      <c r="D219" s="59"/>
      <c r="E219" s="59"/>
      <c r="F219" s="59"/>
      <c r="G219" s="59"/>
      <c r="H219" s="60"/>
      <c r="I219" s="60"/>
      <c r="J219" s="61"/>
      <c r="K219" s="59"/>
      <c r="M219" s="59"/>
      <c r="N219" s="59"/>
      <c r="O219" s="59"/>
      <c r="R219" s="59"/>
      <c r="S219" s="59"/>
      <c r="T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</row>
    <row r="220" spans="1:51" x14ac:dyDescent="0.2">
      <c r="A220" s="59"/>
      <c r="B220" s="59"/>
      <c r="C220" s="59"/>
      <c r="D220" s="59"/>
      <c r="E220" s="59"/>
      <c r="F220" s="59"/>
      <c r="G220" s="59"/>
      <c r="H220" s="60"/>
      <c r="I220" s="60"/>
      <c r="J220" s="61"/>
      <c r="K220" s="59"/>
      <c r="M220" s="59"/>
      <c r="N220" s="59"/>
      <c r="O220" s="59"/>
      <c r="R220" s="59"/>
      <c r="S220" s="59"/>
      <c r="T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</row>
    <row r="221" spans="1:51" x14ac:dyDescent="0.2">
      <c r="A221" s="59"/>
      <c r="B221" s="59"/>
      <c r="C221" s="59"/>
      <c r="D221" s="59"/>
      <c r="E221" s="59"/>
      <c r="F221" s="59"/>
      <c r="G221" s="59"/>
      <c r="H221" s="60"/>
      <c r="I221" s="60"/>
      <c r="J221" s="61"/>
      <c r="K221" s="59"/>
      <c r="M221" s="59"/>
      <c r="N221" s="59"/>
      <c r="O221" s="59"/>
      <c r="R221" s="59"/>
      <c r="S221" s="59"/>
      <c r="T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</row>
    <row r="222" spans="1:51" x14ac:dyDescent="0.2">
      <c r="A222" s="59"/>
      <c r="B222" s="59"/>
      <c r="C222" s="59"/>
      <c r="D222" s="59"/>
      <c r="E222" s="59"/>
      <c r="F222" s="59"/>
      <c r="G222" s="59"/>
      <c r="H222" s="60"/>
      <c r="I222" s="60"/>
      <c r="J222" s="61"/>
      <c r="K222" s="59"/>
      <c r="M222" s="59"/>
      <c r="N222" s="59"/>
      <c r="O222" s="59"/>
      <c r="R222" s="59"/>
      <c r="S222" s="59"/>
      <c r="T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</row>
    <row r="223" spans="1:51" x14ac:dyDescent="0.2">
      <c r="A223" s="59"/>
      <c r="B223" s="59"/>
      <c r="C223" s="59"/>
      <c r="D223" s="59"/>
      <c r="E223" s="59"/>
      <c r="F223" s="59"/>
      <c r="G223" s="59"/>
      <c r="H223" s="60"/>
      <c r="I223" s="60"/>
      <c r="J223" s="61"/>
      <c r="K223" s="59"/>
      <c r="M223" s="59"/>
      <c r="N223" s="59"/>
      <c r="O223" s="59"/>
      <c r="R223" s="59"/>
      <c r="S223" s="59"/>
      <c r="T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</row>
    <row r="224" spans="1:51" x14ac:dyDescent="0.2">
      <c r="A224" s="59"/>
      <c r="B224" s="59"/>
      <c r="C224" s="59"/>
      <c r="D224" s="59"/>
      <c r="E224" s="59"/>
      <c r="F224" s="59"/>
      <c r="G224" s="59"/>
      <c r="H224" s="60"/>
      <c r="I224" s="60"/>
      <c r="J224" s="61"/>
      <c r="K224" s="59"/>
      <c r="M224" s="59"/>
      <c r="N224" s="59"/>
      <c r="O224" s="59"/>
      <c r="R224" s="59"/>
      <c r="S224" s="59"/>
      <c r="T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</row>
    <row r="225" spans="1:51" x14ac:dyDescent="0.2">
      <c r="A225" s="59"/>
      <c r="B225" s="59"/>
      <c r="C225" s="59"/>
      <c r="D225" s="59"/>
      <c r="E225" s="59"/>
      <c r="F225" s="59"/>
      <c r="G225" s="59"/>
      <c r="H225" s="60"/>
      <c r="I225" s="60"/>
      <c r="J225" s="61"/>
      <c r="K225" s="59"/>
      <c r="M225" s="59"/>
      <c r="N225" s="59"/>
      <c r="O225" s="59"/>
      <c r="R225" s="59"/>
      <c r="S225" s="59"/>
      <c r="T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</row>
    <row r="226" spans="1:51" x14ac:dyDescent="0.2">
      <c r="A226" s="59"/>
      <c r="B226" s="59"/>
      <c r="C226" s="59"/>
      <c r="D226" s="59"/>
      <c r="E226" s="59"/>
      <c r="F226" s="59"/>
      <c r="G226" s="59"/>
      <c r="H226" s="60"/>
      <c r="I226" s="60"/>
      <c r="J226" s="61"/>
      <c r="K226" s="59"/>
      <c r="M226" s="59"/>
      <c r="N226" s="59"/>
      <c r="O226" s="59"/>
      <c r="R226" s="59"/>
      <c r="S226" s="59"/>
      <c r="T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</row>
    <row r="227" spans="1:51" x14ac:dyDescent="0.2">
      <c r="A227" s="59"/>
      <c r="B227" s="59"/>
      <c r="C227" s="59"/>
      <c r="D227" s="59"/>
      <c r="E227" s="59"/>
      <c r="F227" s="59"/>
      <c r="G227" s="59"/>
      <c r="H227" s="60"/>
      <c r="I227" s="60"/>
      <c r="J227" s="61"/>
      <c r="K227" s="59"/>
      <c r="M227" s="59"/>
      <c r="N227" s="59"/>
      <c r="O227" s="59"/>
      <c r="R227" s="59"/>
      <c r="S227" s="59"/>
      <c r="T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</row>
    <row r="228" spans="1:51" x14ac:dyDescent="0.2">
      <c r="A228" s="59"/>
      <c r="B228" s="59"/>
      <c r="C228" s="59"/>
      <c r="D228" s="59"/>
      <c r="E228" s="59"/>
      <c r="F228" s="59"/>
      <c r="G228" s="59"/>
      <c r="H228" s="60"/>
      <c r="I228" s="60"/>
      <c r="J228" s="61"/>
      <c r="K228" s="59"/>
      <c r="M228" s="59"/>
      <c r="N228" s="59"/>
      <c r="O228" s="59"/>
      <c r="R228" s="59"/>
      <c r="S228" s="59"/>
      <c r="T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</row>
    <row r="229" spans="1:51" x14ac:dyDescent="0.2">
      <c r="A229" s="59"/>
      <c r="B229" s="59"/>
      <c r="C229" s="59"/>
      <c r="D229" s="59"/>
      <c r="E229" s="59"/>
      <c r="F229" s="59"/>
      <c r="G229" s="59"/>
      <c r="H229" s="60"/>
      <c r="I229" s="60"/>
      <c r="J229" s="61"/>
      <c r="K229" s="59"/>
      <c r="M229" s="59"/>
      <c r="N229" s="59"/>
      <c r="O229" s="59"/>
      <c r="R229" s="59"/>
      <c r="S229" s="59"/>
      <c r="T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</row>
    <row r="230" spans="1:51" x14ac:dyDescent="0.2">
      <c r="A230" s="59"/>
      <c r="B230" s="59"/>
      <c r="C230" s="59"/>
      <c r="D230" s="59"/>
      <c r="E230" s="59"/>
      <c r="F230" s="59"/>
      <c r="G230" s="59"/>
      <c r="H230" s="60"/>
      <c r="I230" s="60"/>
      <c r="J230" s="61"/>
      <c r="K230" s="59"/>
      <c r="M230" s="59"/>
      <c r="N230" s="59"/>
      <c r="O230" s="59"/>
      <c r="R230" s="59"/>
      <c r="S230" s="59"/>
      <c r="T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  <c r="AW230" s="59"/>
      <c r="AX230" s="59"/>
      <c r="AY230" s="59"/>
    </row>
    <row r="231" spans="1:51" x14ac:dyDescent="0.2">
      <c r="A231" s="59"/>
      <c r="B231" s="59"/>
      <c r="C231" s="59"/>
      <c r="D231" s="59"/>
      <c r="E231" s="59"/>
      <c r="F231" s="59"/>
      <c r="G231" s="59"/>
      <c r="H231" s="60"/>
      <c r="I231" s="60"/>
      <c r="J231" s="61"/>
      <c r="K231" s="59"/>
      <c r="M231" s="59"/>
      <c r="N231" s="59"/>
      <c r="O231" s="59"/>
      <c r="R231" s="59"/>
      <c r="S231" s="59"/>
      <c r="T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</row>
    <row r="232" spans="1:51" x14ac:dyDescent="0.2">
      <c r="A232" s="59"/>
      <c r="B232" s="59"/>
      <c r="C232" s="59"/>
      <c r="D232" s="59"/>
      <c r="E232" s="59"/>
      <c r="F232" s="59"/>
      <c r="G232" s="59"/>
      <c r="H232" s="60"/>
      <c r="I232" s="60"/>
      <c r="J232" s="61"/>
      <c r="K232" s="59"/>
      <c r="M232" s="59"/>
      <c r="N232" s="59"/>
      <c r="O232" s="59"/>
      <c r="R232" s="59"/>
      <c r="S232" s="59"/>
      <c r="T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</row>
    <row r="233" spans="1:51" x14ac:dyDescent="0.2">
      <c r="A233" s="59"/>
      <c r="B233" s="59"/>
      <c r="C233" s="59"/>
      <c r="D233" s="59"/>
      <c r="E233" s="59"/>
      <c r="F233" s="59"/>
      <c r="G233" s="59"/>
      <c r="H233" s="60"/>
      <c r="I233" s="60"/>
      <c r="J233" s="61"/>
      <c r="K233" s="59"/>
      <c r="M233" s="59"/>
      <c r="N233" s="59"/>
      <c r="O233" s="59"/>
      <c r="R233" s="59"/>
      <c r="S233" s="59"/>
      <c r="T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</row>
    <row r="234" spans="1:51" x14ac:dyDescent="0.2">
      <c r="A234" s="59"/>
      <c r="B234" s="59"/>
      <c r="C234" s="59"/>
      <c r="D234" s="59"/>
      <c r="E234" s="59"/>
      <c r="F234" s="59"/>
      <c r="G234" s="59"/>
      <c r="H234" s="60"/>
      <c r="I234" s="60"/>
      <c r="J234" s="61"/>
      <c r="K234" s="59"/>
      <c r="M234" s="59"/>
      <c r="N234" s="59"/>
      <c r="O234" s="59"/>
      <c r="R234" s="59"/>
      <c r="S234" s="59"/>
      <c r="T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</row>
    <row r="235" spans="1:51" x14ac:dyDescent="0.2">
      <c r="A235" s="59"/>
      <c r="B235" s="59"/>
      <c r="C235" s="59"/>
      <c r="D235" s="59"/>
      <c r="E235" s="59"/>
      <c r="F235" s="59"/>
      <c r="G235" s="59"/>
      <c r="H235" s="60"/>
      <c r="I235" s="60"/>
      <c r="J235" s="61"/>
      <c r="K235" s="59"/>
      <c r="M235" s="59"/>
      <c r="N235" s="59"/>
      <c r="O235" s="59"/>
      <c r="R235" s="59"/>
      <c r="S235" s="59"/>
      <c r="T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</row>
    <row r="236" spans="1:51" x14ac:dyDescent="0.2">
      <c r="A236" s="59"/>
      <c r="B236" s="59"/>
      <c r="C236" s="59"/>
      <c r="D236" s="59"/>
      <c r="E236" s="59"/>
      <c r="F236" s="59"/>
      <c r="G236" s="59"/>
      <c r="H236" s="60"/>
      <c r="I236" s="60"/>
      <c r="J236" s="61"/>
      <c r="K236" s="59"/>
      <c r="M236" s="59"/>
      <c r="N236" s="59"/>
      <c r="O236" s="59"/>
      <c r="R236" s="59"/>
      <c r="S236" s="59"/>
      <c r="T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</row>
    <row r="237" spans="1:51" x14ac:dyDescent="0.2">
      <c r="A237" s="59"/>
      <c r="B237" s="59"/>
      <c r="C237" s="59"/>
      <c r="D237" s="59"/>
      <c r="E237" s="59"/>
      <c r="F237" s="59"/>
      <c r="G237" s="59"/>
      <c r="H237" s="60"/>
      <c r="I237" s="60"/>
      <c r="J237" s="61"/>
      <c r="K237" s="59"/>
      <c r="M237" s="59"/>
      <c r="N237" s="59"/>
      <c r="O237" s="59"/>
      <c r="R237" s="59"/>
      <c r="S237" s="59"/>
      <c r="T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</row>
    <row r="238" spans="1:51" x14ac:dyDescent="0.2">
      <c r="A238" s="59"/>
      <c r="B238" s="59"/>
      <c r="C238" s="59"/>
      <c r="D238" s="59"/>
      <c r="E238" s="59"/>
      <c r="F238" s="59"/>
      <c r="G238" s="59"/>
      <c r="H238" s="60"/>
      <c r="I238" s="60"/>
      <c r="J238" s="61"/>
      <c r="K238" s="59"/>
      <c r="M238" s="59"/>
      <c r="N238" s="59"/>
      <c r="O238" s="59"/>
      <c r="R238" s="59"/>
      <c r="S238" s="59"/>
      <c r="T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</row>
    <row r="239" spans="1:51" x14ac:dyDescent="0.2">
      <c r="A239" s="59"/>
      <c r="B239" s="59"/>
      <c r="C239" s="59"/>
      <c r="D239" s="59"/>
      <c r="E239" s="59"/>
      <c r="F239" s="59"/>
      <c r="G239" s="59"/>
      <c r="H239" s="60"/>
      <c r="I239" s="60"/>
      <c r="J239" s="61"/>
      <c r="K239" s="59"/>
      <c r="M239" s="59"/>
      <c r="N239" s="59"/>
      <c r="O239" s="59"/>
      <c r="R239" s="59"/>
      <c r="S239" s="59"/>
      <c r="T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</row>
    <row r="240" spans="1:51" x14ac:dyDescent="0.2">
      <c r="A240" s="59"/>
      <c r="B240" s="59"/>
      <c r="C240" s="59"/>
      <c r="D240" s="59"/>
      <c r="E240" s="59"/>
      <c r="F240" s="59"/>
      <c r="G240" s="59"/>
      <c r="H240" s="60"/>
      <c r="I240" s="60"/>
      <c r="J240" s="61"/>
      <c r="K240" s="59"/>
      <c r="M240" s="59"/>
      <c r="N240" s="59"/>
      <c r="O240" s="59"/>
      <c r="R240" s="59"/>
      <c r="S240" s="59"/>
      <c r="T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</row>
    <row r="241" spans="1:51" x14ac:dyDescent="0.2">
      <c r="A241" s="59"/>
      <c r="B241" s="59"/>
      <c r="C241" s="59"/>
      <c r="D241" s="59"/>
      <c r="E241" s="59"/>
      <c r="F241" s="59"/>
      <c r="G241" s="59"/>
      <c r="H241" s="60"/>
      <c r="I241" s="60"/>
      <c r="J241" s="61"/>
      <c r="K241" s="59"/>
      <c r="M241" s="59"/>
      <c r="N241" s="59"/>
      <c r="O241" s="59"/>
      <c r="R241" s="59"/>
      <c r="S241" s="59"/>
      <c r="T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</row>
    <row r="242" spans="1:51" x14ac:dyDescent="0.2">
      <c r="A242" s="59"/>
      <c r="B242" s="59"/>
      <c r="C242" s="59"/>
      <c r="D242" s="59"/>
      <c r="E242" s="59"/>
      <c r="F242" s="59"/>
      <c r="G242" s="59"/>
      <c r="H242" s="60"/>
      <c r="I242" s="60"/>
      <c r="J242" s="61"/>
      <c r="K242" s="59"/>
      <c r="M242" s="59"/>
      <c r="N242" s="59"/>
      <c r="O242" s="59"/>
      <c r="R242" s="59"/>
      <c r="S242" s="59"/>
      <c r="T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</row>
    <row r="243" spans="1:51" x14ac:dyDescent="0.2">
      <c r="A243" s="59"/>
      <c r="B243" s="59"/>
      <c r="C243" s="59"/>
      <c r="D243" s="59"/>
      <c r="E243" s="59"/>
      <c r="F243" s="59"/>
      <c r="G243" s="59"/>
      <c r="H243" s="60"/>
      <c r="I243" s="60"/>
      <c r="J243" s="61"/>
      <c r="K243" s="59"/>
      <c r="M243" s="59"/>
      <c r="N243" s="59"/>
      <c r="O243" s="59"/>
      <c r="R243" s="59"/>
      <c r="S243" s="59"/>
      <c r="T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</row>
    <row r="244" spans="1:51" x14ac:dyDescent="0.2">
      <c r="A244" s="59"/>
      <c r="B244" s="59"/>
      <c r="C244" s="59"/>
      <c r="D244" s="59"/>
      <c r="E244" s="59"/>
      <c r="F244" s="59"/>
      <c r="G244" s="59"/>
      <c r="H244" s="60"/>
      <c r="I244" s="60"/>
      <c r="J244" s="61"/>
      <c r="K244" s="59"/>
      <c r="M244" s="59"/>
      <c r="N244" s="59"/>
      <c r="O244" s="59"/>
      <c r="R244" s="59"/>
      <c r="S244" s="59"/>
      <c r="T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</row>
    <row r="245" spans="1:51" x14ac:dyDescent="0.2">
      <c r="A245" s="59"/>
      <c r="B245" s="59"/>
      <c r="C245" s="59"/>
      <c r="D245" s="59"/>
      <c r="E245" s="59"/>
      <c r="F245" s="59"/>
      <c r="G245" s="59"/>
      <c r="H245" s="60"/>
      <c r="I245" s="60"/>
      <c r="J245" s="61"/>
      <c r="K245" s="59"/>
      <c r="M245" s="59"/>
      <c r="N245" s="59"/>
      <c r="O245" s="59"/>
      <c r="R245" s="59"/>
      <c r="S245" s="59"/>
      <c r="T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</row>
    <row r="246" spans="1:51" x14ac:dyDescent="0.2">
      <c r="A246" s="59"/>
      <c r="B246" s="59"/>
      <c r="C246" s="59"/>
      <c r="D246" s="59"/>
      <c r="E246" s="59"/>
      <c r="F246" s="59"/>
      <c r="G246" s="59"/>
      <c r="H246" s="60"/>
      <c r="I246" s="60"/>
      <c r="J246" s="61"/>
      <c r="K246" s="59"/>
      <c r="M246" s="59"/>
      <c r="N246" s="59"/>
      <c r="O246" s="59"/>
      <c r="R246" s="59"/>
      <c r="S246" s="59"/>
      <c r="T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</row>
    <row r="247" spans="1:51" x14ac:dyDescent="0.2">
      <c r="A247" s="59"/>
      <c r="B247" s="59"/>
      <c r="C247" s="59"/>
      <c r="D247" s="59"/>
      <c r="E247" s="59"/>
      <c r="F247" s="59"/>
      <c r="G247" s="59"/>
      <c r="H247" s="60"/>
      <c r="I247" s="60"/>
      <c r="J247" s="61"/>
      <c r="K247" s="59"/>
      <c r="M247" s="59"/>
      <c r="N247" s="59"/>
      <c r="O247" s="59"/>
      <c r="R247" s="59"/>
      <c r="S247" s="59"/>
      <c r="T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/>
      <c r="AX247" s="59"/>
      <c r="AY247" s="59"/>
    </row>
    <row r="248" spans="1:51" x14ac:dyDescent="0.2">
      <c r="A248" s="59"/>
      <c r="B248" s="59"/>
      <c r="C248" s="59"/>
      <c r="D248" s="59"/>
      <c r="E248" s="59"/>
      <c r="F248" s="59"/>
      <c r="G248" s="59"/>
      <c r="H248" s="60"/>
      <c r="I248" s="60"/>
      <c r="J248" s="61"/>
      <c r="K248" s="59"/>
      <c r="M248" s="59"/>
      <c r="N248" s="59"/>
      <c r="O248" s="59"/>
      <c r="R248" s="59"/>
      <c r="S248" s="59"/>
      <c r="T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</row>
    <row r="249" spans="1:51" x14ac:dyDescent="0.2">
      <c r="A249" s="59"/>
      <c r="B249" s="59"/>
      <c r="C249" s="59"/>
      <c r="D249" s="59"/>
      <c r="E249" s="59"/>
      <c r="F249" s="59"/>
      <c r="G249" s="59"/>
      <c r="H249" s="60"/>
      <c r="I249" s="60"/>
      <c r="J249" s="61"/>
      <c r="K249" s="59"/>
      <c r="M249" s="59"/>
      <c r="N249" s="59"/>
      <c r="O249" s="59"/>
      <c r="R249" s="59"/>
      <c r="S249" s="59"/>
      <c r="T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  <c r="AX249" s="59"/>
      <c r="AY249" s="59"/>
    </row>
    <row r="250" spans="1:51" x14ac:dyDescent="0.2">
      <c r="A250" s="59"/>
      <c r="B250" s="59"/>
      <c r="C250" s="59"/>
      <c r="D250" s="59"/>
      <c r="E250" s="59"/>
      <c r="F250" s="59"/>
      <c r="G250" s="59"/>
      <c r="H250" s="60"/>
      <c r="I250" s="60"/>
      <c r="J250" s="61"/>
      <c r="K250" s="59"/>
      <c r="M250" s="59"/>
      <c r="N250" s="59"/>
      <c r="O250" s="59"/>
      <c r="R250" s="59"/>
      <c r="S250" s="59"/>
      <c r="T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  <c r="AW250" s="59"/>
      <c r="AX250" s="59"/>
      <c r="AY250" s="59"/>
    </row>
    <row r="251" spans="1:51" x14ac:dyDescent="0.2">
      <c r="A251" s="59"/>
      <c r="B251" s="59"/>
      <c r="C251" s="59"/>
      <c r="D251" s="59"/>
      <c r="E251" s="59"/>
      <c r="F251" s="59"/>
      <c r="G251" s="59"/>
      <c r="H251" s="60"/>
      <c r="I251" s="60"/>
      <c r="J251" s="61"/>
      <c r="K251" s="59"/>
      <c r="M251" s="59"/>
      <c r="N251" s="59"/>
      <c r="O251" s="59"/>
      <c r="R251" s="59"/>
      <c r="S251" s="59"/>
      <c r="T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  <c r="AX251" s="59"/>
      <c r="AY251" s="59"/>
    </row>
    <row r="252" spans="1:51" x14ac:dyDescent="0.2">
      <c r="A252" s="59"/>
      <c r="B252" s="59"/>
      <c r="C252" s="59"/>
      <c r="D252" s="59"/>
      <c r="E252" s="59"/>
      <c r="F252" s="59"/>
      <c r="G252" s="59"/>
      <c r="H252" s="60"/>
      <c r="I252" s="60"/>
      <c r="J252" s="61"/>
      <c r="K252" s="59"/>
      <c r="M252" s="59"/>
      <c r="N252" s="59"/>
      <c r="O252" s="59"/>
      <c r="R252" s="59"/>
      <c r="S252" s="59"/>
      <c r="T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</row>
    <row r="253" spans="1:51" x14ac:dyDescent="0.2">
      <c r="A253" s="59"/>
      <c r="B253" s="59"/>
      <c r="C253" s="59"/>
      <c r="D253" s="59"/>
      <c r="E253" s="59"/>
      <c r="F253" s="59"/>
      <c r="G253" s="59"/>
      <c r="H253" s="60"/>
      <c r="I253" s="60"/>
      <c r="J253" s="61"/>
      <c r="K253" s="59"/>
      <c r="M253" s="59"/>
      <c r="N253" s="59"/>
      <c r="O253" s="59"/>
      <c r="R253" s="59"/>
      <c r="S253" s="59"/>
      <c r="T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</row>
    <row r="254" spans="1:51" x14ac:dyDescent="0.2">
      <c r="A254" s="59"/>
      <c r="B254" s="59"/>
      <c r="C254" s="59"/>
      <c r="D254" s="59"/>
      <c r="E254" s="59"/>
      <c r="F254" s="59"/>
      <c r="G254" s="59"/>
      <c r="H254" s="60"/>
      <c r="I254" s="60"/>
      <c r="J254" s="61"/>
      <c r="K254" s="59"/>
      <c r="M254" s="59"/>
      <c r="N254" s="59"/>
      <c r="O254" s="59"/>
      <c r="R254" s="59"/>
      <c r="S254" s="59"/>
      <c r="T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59"/>
      <c r="AY254" s="59"/>
    </row>
    <row r="255" spans="1:51" x14ac:dyDescent="0.2">
      <c r="A255" s="59"/>
      <c r="B255" s="59"/>
      <c r="C255" s="59"/>
      <c r="D255" s="59"/>
      <c r="E255" s="59"/>
      <c r="F255" s="59"/>
      <c r="G255" s="59"/>
      <c r="H255" s="60"/>
      <c r="I255" s="60"/>
      <c r="J255" s="61"/>
      <c r="K255" s="59"/>
      <c r="M255" s="59"/>
      <c r="N255" s="59"/>
      <c r="O255" s="59"/>
      <c r="R255" s="59"/>
      <c r="S255" s="59"/>
      <c r="T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</row>
    <row r="256" spans="1:51" x14ac:dyDescent="0.2">
      <c r="A256" s="59"/>
      <c r="B256" s="59"/>
      <c r="C256" s="59"/>
      <c r="D256" s="59"/>
      <c r="E256" s="59"/>
      <c r="F256" s="59"/>
      <c r="G256" s="59"/>
      <c r="H256" s="60"/>
      <c r="I256" s="60"/>
      <c r="J256" s="61"/>
      <c r="K256" s="59"/>
      <c r="M256" s="59"/>
      <c r="N256" s="59"/>
      <c r="O256" s="59"/>
      <c r="R256" s="59"/>
      <c r="S256" s="59"/>
      <c r="T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  <c r="AW256" s="59"/>
      <c r="AX256" s="59"/>
      <c r="AY256" s="59"/>
    </row>
    <row r="257" spans="1:51" x14ac:dyDescent="0.2">
      <c r="A257" s="59"/>
      <c r="B257" s="59"/>
      <c r="C257" s="59"/>
      <c r="D257" s="59"/>
      <c r="E257" s="59"/>
      <c r="F257" s="59"/>
      <c r="G257" s="59"/>
      <c r="H257" s="60"/>
      <c r="I257" s="60"/>
      <c r="J257" s="61"/>
      <c r="K257" s="59"/>
      <c r="M257" s="59"/>
      <c r="N257" s="59"/>
      <c r="O257" s="59"/>
      <c r="R257" s="59"/>
      <c r="S257" s="59"/>
      <c r="T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</row>
    <row r="258" spans="1:51" x14ac:dyDescent="0.2">
      <c r="A258" s="59"/>
      <c r="B258" s="59"/>
      <c r="C258" s="59"/>
      <c r="D258" s="59"/>
      <c r="E258" s="59"/>
      <c r="F258" s="59"/>
      <c r="G258" s="59"/>
      <c r="H258" s="60"/>
      <c r="I258" s="60"/>
      <c r="J258" s="61"/>
      <c r="K258" s="59"/>
      <c r="M258" s="59"/>
      <c r="N258" s="59"/>
      <c r="O258" s="59"/>
      <c r="R258" s="59"/>
      <c r="S258" s="59"/>
      <c r="T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</row>
    <row r="259" spans="1:51" x14ac:dyDescent="0.2">
      <c r="A259" s="59"/>
      <c r="B259" s="59"/>
      <c r="C259" s="59"/>
      <c r="D259" s="59"/>
      <c r="E259" s="59"/>
      <c r="F259" s="59"/>
      <c r="G259" s="59"/>
      <c r="H259" s="60"/>
      <c r="I259" s="60"/>
      <c r="J259" s="61"/>
      <c r="K259" s="59"/>
      <c r="M259" s="59"/>
      <c r="N259" s="59"/>
      <c r="O259" s="59"/>
      <c r="R259" s="59"/>
      <c r="S259" s="59"/>
      <c r="T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</row>
    <row r="260" spans="1:51" x14ac:dyDescent="0.2">
      <c r="A260" s="59"/>
      <c r="B260" s="59"/>
      <c r="C260" s="59"/>
      <c r="D260" s="59"/>
      <c r="E260" s="59"/>
      <c r="F260" s="59"/>
      <c r="G260" s="59"/>
      <c r="H260" s="60"/>
      <c r="I260" s="60"/>
      <c r="J260" s="61"/>
      <c r="K260" s="59"/>
      <c r="M260" s="59"/>
      <c r="N260" s="59"/>
      <c r="O260" s="59"/>
      <c r="R260" s="59"/>
      <c r="S260" s="59"/>
      <c r="T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</row>
    <row r="261" spans="1:51" x14ac:dyDescent="0.2">
      <c r="A261" s="59"/>
      <c r="B261" s="59"/>
      <c r="C261" s="59"/>
      <c r="D261" s="59"/>
      <c r="E261" s="59"/>
      <c r="F261" s="59"/>
      <c r="G261" s="59"/>
      <c r="H261" s="60"/>
      <c r="I261" s="60"/>
      <c r="J261" s="61"/>
      <c r="K261" s="59"/>
      <c r="M261" s="59"/>
      <c r="N261" s="59"/>
      <c r="O261" s="59"/>
      <c r="R261" s="59"/>
      <c r="S261" s="59"/>
      <c r="T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</row>
    <row r="262" spans="1:51" x14ac:dyDescent="0.2">
      <c r="A262" s="59"/>
      <c r="B262" s="59"/>
      <c r="C262" s="59"/>
      <c r="D262" s="59"/>
      <c r="E262" s="59"/>
      <c r="F262" s="59"/>
      <c r="G262" s="59"/>
      <c r="H262" s="60"/>
      <c r="I262" s="60"/>
      <c r="J262" s="61"/>
      <c r="K262" s="59"/>
      <c r="M262" s="59"/>
      <c r="N262" s="59"/>
      <c r="O262" s="59"/>
      <c r="R262" s="59"/>
      <c r="S262" s="59"/>
      <c r="T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  <c r="AQ262" s="59"/>
      <c r="AR262" s="59"/>
      <c r="AS262" s="59"/>
      <c r="AT262" s="59"/>
      <c r="AU262" s="59"/>
      <c r="AV262" s="59"/>
      <c r="AW262" s="59"/>
      <c r="AX262" s="59"/>
      <c r="AY262" s="59"/>
    </row>
    <row r="263" spans="1:51" x14ac:dyDescent="0.2">
      <c r="A263" s="59"/>
      <c r="B263" s="59"/>
      <c r="C263" s="59"/>
      <c r="D263" s="59"/>
      <c r="E263" s="59"/>
      <c r="F263" s="59"/>
      <c r="G263" s="59"/>
      <c r="H263" s="60"/>
      <c r="I263" s="60"/>
      <c r="J263" s="61"/>
      <c r="K263" s="59"/>
      <c r="M263" s="59"/>
      <c r="N263" s="59"/>
      <c r="O263" s="59"/>
      <c r="R263" s="59"/>
      <c r="S263" s="59"/>
      <c r="T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59"/>
      <c r="AY263" s="59"/>
    </row>
    <row r="264" spans="1:51" x14ac:dyDescent="0.2">
      <c r="A264" s="59"/>
      <c r="B264" s="59"/>
      <c r="C264" s="59"/>
      <c r="D264" s="59"/>
      <c r="E264" s="59"/>
      <c r="F264" s="59"/>
      <c r="G264" s="59"/>
      <c r="H264" s="60"/>
      <c r="I264" s="60"/>
      <c r="J264" s="61"/>
      <c r="K264" s="59"/>
      <c r="M264" s="59"/>
      <c r="N264" s="59"/>
      <c r="O264" s="59"/>
      <c r="R264" s="59"/>
      <c r="S264" s="59"/>
      <c r="T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59"/>
      <c r="AU264" s="59"/>
      <c r="AV264" s="59"/>
      <c r="AW264" s="59"/>
      <c r="AX264" s="59"/>
      <c r="AY264" s="59"/>
    </row>
    <row r="265" spans="1:51" x14ac:dyDescent="0.2">
      <c r="A265" s="59"/>
      <c r="B265" s="59"/>
      <c r="C265" s="59"/>
      <c r="D265" s="59"/>
      <c r="E265" s="59"/>
      <c r="F265" s="59"/>
      <c r="G265" s="59"/>
      <c r="H265" s="60"/>
      <c r="I265" s="60"/>
      <c r="J265" s="61"/>
      <c r="K265" s="59"/>
      <c r="M265" s="59"/>
      <c r="N265" s="59"/>
      <c r="O265" s="59"/>
      <c r="R265" s="59"/>
      <c r="S265" s="59"/>
      <c r="T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  <c r="AX265" s="59"/>
      <c r="AY265" s="59"/>
    </row>
    <row r="266" spans="1:51" x14ac:dyDescent="0.2">
      <c r="A266" s="59"/>
      <c r="B266" s="59"/>
      <c r="C266" s="59"/>
      <c r="D266" s="59"/>
      <c r="E266" s="59"/>
      <c r="F266" s="59"/>
      <c r="G266" s="59"/>
      <c r="H266" s="60"/>
      <c r="I266" s="60"/>
      <c r="J266" s="61"/>
      <c r="K266" s="59"/>
      <c r="M266" s="59"/>
      <c r="N266" s="59"/>
      <c r="O266" s="59"/>
      <c r="R266" s="59"/>
      <c r="S266" s="59"/>
      <c r="T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59"/>
      <c r="AY266" s="59"/>
    </row>
    <row r="267" spans="1:51" x14ac:dyDescent="0.2">
      <c r="A267" s="59"/>
      <c r="B267" s="59"/>
      <c r="C267" s="59"/>
      <c r="D267" s="59"/>
      <c r="E267" s="59"/>
      <c r="F267" s="59"/>
      <c r="G267" s="59"/>
      <c r="H267" s="60"/>
      <c r="I267" s="60"/>
      <c r="J267" s="61"/>
      <c r="K267" s="59"/>
      <c r="M267" s="59"/>
      <c r="N267" s="59"/>
      <c r="O267" s="59"/>
      <c r="R267" s="59"/>
      <c r="S267" s="59"/>
      <c r="T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  <c r="AW267" s="59"/>
      <c r="AX267" s="59"/>
      <c r="AY267" s="59"/>
    </row>
    <row r="268" spans="1:51" x14ac:dyDescent="0.2">
      <c r="A268" s="59"/>
      <c r="B268" s="59"/>
      <c r="C268" s="59"/>
      <c r="D268" s="59"/>
      <c r="E268" s="59"/>
      <c r="F268" s="59"/>
      <c r="G268" s="59"/>
      <c r="H268" s="60"/>
      <c r="I268" s="60"/>
      <c r="J268" s="61"/>
      <c r="K268" s="59"/>
      <c r="M268" s="59"/>
      <c r="N268" s="59"/>
      <c r="O268" s="59"/>
      <c r="R268" s="59"/>
      <c r="S268" s="59"/>
      <c r="T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  <c r="AW268" s="59"/>
      <c r="AX268" s="59"/>
      <c r="AY268" s="59"/>
    </row>
    <row r="269" spans="1:51" x14ac:dyDescent="0.2">
      <c r="A269" s="59"/>
      <c r="B269" s="59"/>
      <c r="C269" s="59"/>
      <c r="D269" s="59"/>
      <c r="E269" s="59"/>
      <c r="F269" s="59"/>
      <c r="G269" s="59"/>
      <c r="H269" s="60"/>
      <c r="I269" s="60"/>
      <c r="J269" s="61"/>
      <c r="K269" s="59"/>
      <c r="M269" s="59"/>
      <c r="N269" s="59"/>
      <c r="O269" s="59"/>
      <c r="R269" s="59"/>
      <c r="S269" s="59"/>
      <c r="T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  <c r="AW269" s="59"/>
      <c r="AX269" s="59"/>
      <c r="AY269" s="59"/>
    </row>
    <row r="270" spans="1:51" x14ac:dyDescent="0.2">
      <c r="A270" s="59"/>
      <c r="B270" s="59"/>
      <c r="C270" s="59"/>
      <c r="D270" s="59"/>
      <c r="E270" s="59"/>
      <c r="F270" s="59"/>
      <c r="G270" s="59"/>
      <c r="H270" s="60"/>
      <c r="I270" s="60"/>
      <c r="J270" s="61"/>
      <c r="K270" s="59"/>
      <c r="M270" s="59"/>
      <c r="N270" s="59"/>
      <c r="O270" s="59"/>
      <c r="R270" s="59"/>
      <c r="S270" s="59"/>
      <c r="T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  <c r="AX270" s="59"/>
      <c r="AY270" s="59"/>
    </row>
    <row r="271" spans="1:51" x14ac:dyDescent="0.2">
      <c r="A271" s="59"/>
      <c r="B271" s="59"/>
      <c r="C271" s="59"/>
      <c r="D271" s="59"/>
      <c r="E271" s="59"/>
      <c r="F271" s="59"/>
      <c r="G271" s="59"/>
      <c r="H271" s="60"/>
      <c r="I271" s="60"/>
      <c r="J271" s="61"/>
      <c r="K271" s="59"/>
      <c r="M271" s="59"/>
      <c r="N271" s="59"/>
      <c r="O271" s="59"/>
      <c r="R271" s="59"/>
      <c r="S271" s="59"/>
      <c r="T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</row>
    <row r="272" spans="1:51" x14ac:dyDescent="0.2">
      <c r="A272" s="59"/>
      <c r="B272" s="59"/>
      <c r="C272" s="59"/>
      <c r="D272" s="59"/>
      <c r="E272" s="59"/>
      <c r="F272" s="59"/>
      <c r="G272" s="59"/>
      <c r="H272" s="60"/>
      <c r="I272" s="60"/>
      <c r="J272" s="61"/>
      <c r="K272" s="59"/>
      <c r="M272" s="59"/>
      <c r="N272" s="59"/>
      <c r="O272" s="59"/>
      <c r="R272" s="59"/>
      <c r="S272" s="59"/>
      <c r="T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</row>
    <row r="273" spans="1:51" x14ac:dyDescent="0.2">
      <c r="A273" s="59"/>
      <c r="B273" s="59"/>
      <c r="C273" s="59"/>
      <c r="D273" s="59"/>
      <c r="E273" s="59"/>
      <c r="F273" s="59"/>
      <c r="G273" s="59"/>
      <c r="H273" s="60"/>
      <c r="I273" s="60"/>
      <c r="J273" s="61"/>
      <c r="K273" s="59"/>
      <c r="M273" s="59"/>
      <c r="N273" s="59"/>
      <c r="O273" s="59"/>
      <c r="R273" s="59"/>
      <c r="S273" s="59"/>
      <c r="T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  <c r="AX273" s="59"/>
      <c r="AY273" s="59"/>
    </row>
    <row r="274" spans="1:51" x14ac:dyDescent="0.2">
      <c r="A274" s="59"/>
      <c r="B274" s="59"/>
      <c r="C274" s="59"/>
      <c r="D274" s="59"/>
      <c r="E274" s="59"/>
      <c r="F274" s="59"/>
      <c r="G274" s="59"/>
      <c r="H274" s="60"/>
      <c r="I274" s="60"/>
      <c r="J274" s="61"/>
      <c r="K274" s="59"/>
      <c r="M274" s="59"/>
      <c r="N274" s="59"/>
      <c r="O274" s="59"/>
      <c r="R274" s="59"/>
      <c r="S274" s="59"/>
      <c r="T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  <c r="AX274" s="59"/>
      <c r="AY274" s="59"/>
    </row>
    <row r="275" spans="1:51" x14ac:dyDescent="0.2">
      <c r="A275" s="59"/>
      <c r="B275" s="59"/>
      <c r="C275" s="59"/>
      <c r="D275" s="59"/>
      <c r="E275" s="59"/>
      <c r="F275" s="59"/>
      <c r="G275" s="59"/>
      <c r="H275" s="60"/>
      <c r="I275" s="60"/>
      <c r="J275" s="61"/>
      <c r="K275" s="59"/>
      <c r="M275" s="59"/>
      <c r="N275" s="59"/>
      <c r="O275" s="59"/>
      <c r="R275" s="59"/>
      <c r="S275" s="59"/>
      <c r="T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</row>
    <row r="276" spans="1:51" x14ac:dyDescent="0.2">
      <c r="A276" s="59"/>
      <c r="B276" s="59"/>
      <c r="C276" s="59"/>
      <c r="D276" s="59"/>
      <c r="E276" s="59"/>
      <c r="F276" s="59"/>
      <c r="G276" s="59"/>
      <c r="H276" s="60"/>
      <c r="I276" s="60"/>
      <c r="J276" s="61"/>
      <c r="K276" s="59"/>
      <c r="M276" s="59"/>
      <c r="N276" s="59"/>
      <c r="O276" s="59"/>
      <c r="R276" s="59"/>
      <c r="S276" s="59"/>
      <c r="T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  <c r="AX276" s="59"/>
      <c r="AY276" s="59"/>
    </row>
    <row r="277" spans="1:51" x14ac:dyDescent="0.2">
      <c r="A277" s="59"/>
      <c r="B277" s="59"/>
      <c r="C277" s="59"/>
      <c r="D277" s="59"/>
      <c r="E277" s="59"/>
      <c r="F277" s="59"/>
      <c r="G277" s="59"/>
      <c r="H277" s="60"/>
      <c r="I277" s="60"/>
      <c r="J277" s="61"/>
      <c r="K277" s="59"/>
      <c r="M277" s="59"/>
      <c r="N277" s="59"/>
      <c r="O277" s="59"/>
      <c r="R277" s="59"/>
      <c r="S277" s="59"/>
      <c r="T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  <c r="AX277" s="59"/>
      <c r="AY277" s="59"/>
    </row>
    <row r="278" spans="1:51" x14ac:dyDescent="0.2">
      <c r="A278" s="59"/>
      <c r="B278" s="59"/>
      <c r="C278" s="59"/>
      <c r="D278" s="59"/>
      <c r="E278" s="59"/>
      <c r="F278" s="59"/>
      <c r="G278" s="59"/>
      <c r="H278" s="60"/>
      <c r="I278" s="60"/>
      <c r="J278" s="61"/>
      <c r="K278" s="59"/>
      <c r="M278" s="59"/>
      <c r="N278" s="59"/>
      <c r="O278" s="59"/>
      <c r="R278" s="59"/>
      <c r="S278" s="59"/>
      <c r="T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59"/>
      <c r="AY278" s="59"/>
    </row>
    <row r="279" spans="1:51" x14ac:dyDescent="0.2">
      <c r="A279" s="59"/>
      <c r="B279" s="59"/>
      <c r="C279" s="59"/>
      <c r="D279" s="59"/>
      <c r="E279" s="59"/>
      <c r="F279" s="59"/>
      <c r="G279" s="59"/>
      <c r="H279" s="60"/>
      <c r="I279" s="60"/>
      <c r="J279" s="61"/>
      <c r="K279" s="59"/>
      <c r="M279" s="59"/>
      <c r="N279" s="59"/>
      <c r="O279" s="59"/>
      <c r="R279" s="59"/>
      <c r="S279" s="59"/>
      <c r="T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W279" s="59"/>
      <c r="AX279" s="59"/>
      <c r="AY279" s="59"/>
    </row>
    <row r="280" spans="1:51" x14ac:dyDescent="0.2">
      <c r="A280" s="59"/>
      <c r="B280" s="59"/>
      <c r="C280" s="59"/>
      <c r="D280" s="59"/>
      <c r="E280" s="59"/>
      <c r="F280" s="59"/>
      <c r="G280" s="59"/>
      <c r="H280" s="60"/>
      <c r="I280" s="60"/>
      <c r="J280" s="61"/>
      <c r="K280" s="59"/>
      <c r="M280" s="59"/>
      <c r="N280" s="59"/>
      <c r="O280" s="59"/>
      <c r="R280" s="59"/>
      <c r="S280" s="59"/>
      <c r="T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</row>
    <row r="281" spans="1:51" x14ac:dyDescent="0.2">
      <c r="A281" s="59"/>
      <c r="B281" s="59"/>
      <c r="C281" s="59"/>
      <c r="D281" s="59"/>
      <c r="E281" s="59"/>
      <c r="F281" s="59"/>
      <c r="G281" s="59"/>
      <c r="H281" s="60"/>
      <c r="I281" s="60"/>
      <c r="J281" s="61"/>
      <c r="K281" s="59"/>
      <c r="M281" s="59"/>
      <c r="N281" s="59"/>
      <c r="O281" s="59"/>
      <c r="R281" s="59"/>
      <c r="S281" s="59"/>
      <c r="T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  <c r="AX281" s="59"/>
      <c r="AY281" s="59"/>
    </row>
    <row r="282" spans="1:51" x14ac:dyDescent="0.2">
      <c r="A282" s="59"/>
      <c r="B282" s="59"/>
      <c r="C282" s="59"/>
      <c r="D282" s="59"/>
      <c r="E282" s="59"/>
      <c r="F282" s="59"/>
      <c r="G282" s="59"/>
      <c r="H282" s="60"/>
      <c r="I282" s="60"/>
      <c r="J282" s="61"/>
      <c r="K282" s="59"/>
      <c r="M282" s="59"/>
      <c r="N282" s="59"/>
      <c r="O282" s="59"/>
      <c r="R282" s="59"/>
      <c r="S282" s="59"/>
      <c r="T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59"/>
    </row>
    <row r="283" spans="1:51" x14ac:dyDescent="0.2">
      <c r="A283" s="59"/>
      <c r="B283" s="59"/>
      <c r="C283" s="59"/>
      <c r="D283" s="59"/>
      <c r="E283" s="59"/>
      <c r="F283" s="59"/>
      <c r="G283" s="59"/>
      <c r="H283" s="60"/>
      <c r="I283" s="60"/>
      <c r="J283" s="61"/>
      <c r="K283" s="59"/>
      <c r="M283" s="59"/>
      <c r="N283" s="59"/>
      <c r="O283" s="59"/>
      <c r="R283" s="59"/>
      <c r="S283" s="59"/>
      <c r="T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  <c r="AX283" s="59"/>
      <c r="AY283" s="59"/>
    </row>
    <row r="284" spans="1:51" x14ac:dyDescent="0.2">
      <c r="A284" s="59"/>
      <c r="B284" s="59"/>
      <c r="C284" s="59"/>
      <c r="D284" s="59"/>
      <c r="E284" s="59"/>
      <c r="F284" s="59"/>
      <c r="G284" s="59"/>
      <c r="H284" s="60"/>
      <c r="I284" s="60"/>
      <c r="J284" s="61"/>
      <c r="K284" s="59"/>
      <c r="M284" s="59"/>
      <c r="N284" s="59"/>
      <c r="O284" s="59"/>
      <c r="R284" s="59"/>
      <c r="S284" s="59"/>
      <c r="T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59"/>
      <c r="AU284" s="59"/>
      <c r="AV284" s="59"/>
      <c r="AW284" s="59"/>
      <c r="AX284" s="59"/>
      <c r="AY284" s="59"/>
    </row>
    <row r="285" spans="1:51" x14ac:dyDescent="0.2">
      <c r="A285" s="59"/>
      <c r="B285" s="59"/>
      <c r="C285" s="59"/>
      <c r="D285" s="59"/>
      <c r="E285" s="59"/>
      <c r="F285" s="59"/>
      <c r="G285" s="59"/>
      <c r="H285" s="60"/>
      <c r="I285" s="60"/>
      <c r="J285" s="61"/>
      <c r="K285" s="59"/>
      <c r="M285" s="59"/>
      <c r="N285" s="59"/>
      <c r="O285" s="59"/>
      <c r="R285" s="59"/>
      <c r="S285" s="59"/>
      <c r="T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</row>
    <row r="286" spans="1:51" x14ac:dyDescent="0.2">
      <c r="A286" s="59"/>
      <c r="B286" s="59"/>
      <c r="C286" s="59"/>
      <c r="D286" s="59"/>
      <c r="E286" s="59"/>
      <c r="F286" s="59"/>
      <c r="G286" s="59"/>
      <c r="H286" s="60"/>
      <c r="I286" s="60"/>
      <c r="J286" s="61"/>
      <c r="K286" s="59"/>
      <c r="M286" s="59"/>
      <c r="N286" s="59"/>
      <c r="O286" s="59"/>
      <c r="R286" s="59"/>
      <c r="S286" s="59"/>
      <c r="T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</row>
    <row r="287" spans="1:51" x14ac:dyDescent="0.2">
      <c r="A287" s="59"/>
      <c r="B287" s="59"/>
      <c r="C287" s="59"/>
      <c r="D287" s="59"/>
      <c r="E287" s="59"/>
      <c r="F287" s="59"/>
      <c r="G287" s="59"/>
      <c r="H287" s="60"/>
      <c r="I287" s="60"/>
      <c r="J287" s="61"/>
      <c r="K287" s="59"/>
      <c r="M287" s="59"/>
      <c r="N287" s="59"/>
      <c r="O287" s="59"/>
      <c r="R287" s="59"/>
      <c r="S287" s="59"/>
      <c r="T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</row>
    <row r="288" spans="1:51" x14ac:dyDescent="0.2">
      <c r="A288" s="59"/>
      <c r="B288" s="59"/>
      <c r="C288" s="59"/>
      <c r="D288" s="59"/>
      <c r="E288" s="59"/>
      <c r="F288" s="59"/>
      <c r="G288" s="59"/>
      <c r="H288" s="60"/>
      <c r="I288" s="60"/>
      <c r="J288" s="61"/>
      <c r="K288" s="59"/>
      <c r="M288" s="59"/>
      <c r="N288" s="59"/>
      <c r="O288" s="59"/>
      <c r="R288" s="59"/>
      <c r="S288" s="59"/>
      <c r="T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</row>
    <row r="289" spans="1:51" x14ac:dyDescent="0.2">
      <c r="A289" s="59"/>
      <c r="B289" s="59"/>
      <c r="C289" s="59"/>
      <c r="D289" s="59"/>
      <c r="E289" s="59"/>
      <c r="F289" s="59"/>
      <c r="G289" s="59"/>
      <c r="H289" s="60"/>
      <c r="I289" s="60"/>
      <c r="J289" s="61"/>
      <c r="K289" s="59"/>
      <c r="M289" s="59"/>
      <c r="N289" s="59"/>
      <c r="O289" s="59"/>
      <c r="R289" s="59"/>
      <c r="S289" s="59"/>
      <c r="T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</row>
    <row r="290" spans="1:51" x14ac:dyDescent="0.2">
      <c r="A290" s="59"/>
      <c r="B290" s="59"/>
      <c r="C290" s="59"/>
      <c r="D290" s="59"/>
      <c r="E290" s="59"/>
      <c r="F290" s="59"/>
      <c r="G290" s="59"/>
      <c r="H290" s="60"/>
      <c r="I290" s="60"/>
      <c r="J290" s="61"/>
      <c r="K290" s="59"/>
      <c r="M290" s="59"/>
      <c r="N290" s="59"/>
      <c r="O290" s="59"/>
      <c r="R290" s="59"/>
      <c r="S290" s="59"/>
      <c r="T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</row>
    <row r="291" spans="1:51" x14ac:dyDescent="0.2">
      <c r="A291" s="59"/>
      <c r="B291" s="59"/>
      <c r="C291" s="59"/>
      <c r="D291" s="59"/>
      <c r="E291" s="59"/>
      <c r="F291" s="59"/>
      <c r="G291" s="59"/>
      <c r="H291" s="60"/>
      <c r="I291" s="60"/>
      <c r="J291" s="61"/>
      <c r="K291" s="59"/>
      <c r="M291" s="59"/>
      <c r="N291" s="59"/>
      <c r="O291" s="59"/>
      <c r="R291" s="59"/>
      <c r="S291" s="59"/>
      <c r="T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</row>
    <row r="292" spans="1:51" x14ac:dyDescent="0.2">
      <c r="A292" s="59"/>
      <c r="B292" s="59"/>
      <c r="C292" s="59"/>
      <c r="D292" s="59"/>
      <c r="E292" s="59"/>
      <c r="F292" s="59"/>
      <c r="G292" s="59"/>
      <c r="H292" s="60"/>
      <c r="I292" s="60"/>
      <c r="J292" s="61"/>
      <c r="K292" s="59"/>
      <c r="M292" s="59"/>
      <c r="N292" s="59"/>
      <c r="O292" s="59"/>
      <c r="R292" s="59"/>
      <c r="S292" s="59"/>
      <c r="T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59"/>
      <c r="AU292" s="59"/>
      <c r="AV292" s="59"/>
      <c r="AW292" s="59"/>
      <c r="AX292" s="59"/>
      <c r="AY292" s="59"/>
    </row>
    <row r="293" spans="1:51" x14ac:dyDescent="0.2">
      <c r="A293" s="59"/>
      <c r="B293" s="59"/>
      <c r="C293" s="59"/>
      <c r="D293" s="59"/>
      <c r="E293" s="59"/>
      <c r="F293" s="59"/>
      <c r="G293" s="59"/>
      <c r="H293" s="60"/>
      <c r="I293" s="60"/>
      <c r="J293" s="61"/>
      <c r="K293" s="59"/>
      <c r="M293" s="59"/>
      <c r="N293" s="59"/>
      <c r="O293" s="59"/>
      <c r="R293" s="59"/>
      <c r="S293" s="59"/>
      <c r="T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  <c r="AW293" s="59"/>
      <c r="AX293" s="59"/>
      <c r="AY293" s="59"/>
    </row>
    <row r="294" spans="1:51" x14ac:dyDescent="0.2">
      <c r="A294" s="59"/>
      <c r="B294" s="59"/>
      <c r="C294" s="59"/>
      <c r="D294" s="59"/>
      <c r="E294" s="59"/>
      <c r="F294" s="59"/>
      <c r="G294" s="59"/>
      <c r="H294" s="60"/>
      <c r="I294" s="60"/>
      <c r="J294" s="61"/>
      <c r="K294" s="59"/>
      <c r="M294" s="59"/>
      <c r="N294" s="59"/>
      <c r="O294" s="59"/>
      <c r="R294" s="59"/>
      <c r="S294" s="59"/>
      <c r="T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  <c r="AW294" s="59"/>
      <c r="AX294" s="59"/>
      <c r="AY294" s="59"/>
    </row>
    <row r="295" spans="1:51" x14ac:dyDescent="0.2">
      <c r="A295" s="59"/>
      <c r="B295" s="59"/>
      <c r="C295" s="59"/>
      <c r="D295" s="59"/>
      <c r="E295" s="59"/>
      <c r="F295" s="59"/>
      <c r="G295" s="59"/>
      <c r="H295" s="60"/>
      <c r="I295" s="60"/>
      <c r="J295" s="61"/>
      <c r="K295" s="59"/>
      <c r="M295" s="59"/>
      <c r="N295" s="59"/>
      <c r="O295" s="59"/>
      <c r="R295" s="59"/>
      <c r="S295" s="59"/>
      <c r="T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  <c r="AQ295" s="59"/>
      <c r="AR295" s="59"/>
      <c r="AS295" s="59"/>
      <c r="AT295" s="59"/>
      <c r="AU295" s="59"/>
      <c r="AV295" s="59"/>
      <c r="AW295" s="59"/>
      <c r="AX295" s="59"/>
      <c r="AY295" s="59"/>
    </row>
    <row r="296" spans="1:51" x14ac:dyDescent="0.2">
      <c r="A296" s="59"/>
      <c r="B296" s="59"/>
      <c r="C296" s="59"/>
      <c r="D296" s="59"/>
      <c r="E296" s="59"/>
      <c r="F296" s="59"/>
      <c r="G296" s="59"/>
      <c r="H296" s="60"/>
      <c r="I296" s="60"/>
      <c r="J296" s="61"/>
      <c r="K296" s="59"/>
      <c r="M296" s="59"/>
      <c r="N296" s="59"/>
      <c r="O296" s="59"/>
      <c r="R296" s="59"/>
      <c r="S296" s="59"/>
      <c r="T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  <c r="AQ296" s="59"/>
      <c r="AR296" s="59"/>
      <c r="AS296" s="59"/>
      <c r="AT296" s="59"/>
      <c r="AU296" s="59"/>
      <c r="AV296" s="59"/>
      <c r="AW296" s="59"/>
      <c r="AX296" s="59"/>
      <c r="AY296" s="59"/>
    </row>
    <row r="297" spans="1:51" x14ac:dyDescent="0.2">
      <c r="A297" s="59"/>
      <c r="B297" s="59"/>
      <c r="C297" s="59"/>
      <c r="D297" s="59"/>
      <c r="E297" s="59"/>
      <c r="F297" s="59"/>
      <c r="G297" s="59"/>
      <c r="H297" s="60"/>
      <c r="I297" s="60"/>
      <c r="J297" s="61"/>
      <c r="K297" s="59"/>
      <c r="M297" s="59"/>
      <c r="N297" s="59"/>
      <c r="O297" s="59"/>
      <c r="R297" s="59"/>
      <c r="S297" s="59"/>
      <c r="T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  <c r="AX297" s="59"/>
      <c r="AY297" s="59"/>
    </row>
    <row r="298" spans="1:51" x14ac:dyDescent="0.2">
      <c r="A298" s="59"/>
      <c r="B298" s="59"/>
      <c r="C298" s="59"/>
      <c r="D298" s="59"/>
      <c r="E298" s="59"/>
      <c r="F298" s="59"/>
      <c r="G298" s="59"/>
      <c r="H298" s="60"/>
      <c r="I298" s="60"/>
      <c r="J298" s="61"/>
      <c r="K298" s="59"/>
      <c r="M298" s="59"/>
      <c r="N298" s="59"/>
      <c r="O298" s="59"/>
      <c r="R298" s="59"/>
      <c r="S298" s="59"/>
      <c r="T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59"/>
      <c r="AU298" s="59"/>
      <c r="AV298" s="59"/>
      <c r="AW298" s="59"/>
      <c r="AX298" s="59"/>
      <c r="AY298" s="59"/>
    </row>
    <row r="299" spans="1:51" x14ac:dyDescent="0.2">
      <c r="A299" s="59"/>
      <c r="B299" s="59"/>
      <c r="C299" s="59"/>
      <c r="D299" s="59"/>
      <c r="E299" s="59"/>
      <c r="F299" s="59"/>
      <c r="G299" s="59"/>
      <c r="H299" s="60"/>
      <c r="I299" s="60"/>
      <c r="J299" s="61"/>
      <c r="K299" s="59"/>
      <c r="M299" s="59"/>
      <c r="N299" s="59"/>
      <c r="O299" s="59"/>
      <c r="R299" s="59"/>
      <c r="S299" s="59"/>
      <c r="T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59"/>
      <c r="AX299" s="59"/>
      <c r="AY299" s="59"/>
    </row>
    <row r="300" spans="1:51" x14ac:dyDescent="0.2">
      <c r="A300" s="59"/>
      <c r="B300" s="59"/>
      <c r="C300" s="59"/>
      <c r="D300" s="59"/>
      <c r="E300" s="59"/>
      <c r="F300" s="59"/>
      <c r="G300" s="59"/>
      <c r="H300" s="60"/>
      <c r="I300" s="60"/>
      <c r="J300" s="61"/>
      <c r="K300" s="59"/>
      <c r="M300" s="59"/>
      <c r="N300" s="59"/>
      <c r="O300" s="59"/>
      <c r="R300" s="59"/>
      <c r="S300" s="59"/>
      <c r="T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  <c r="AQ300" s="59"/>
      <c r="AR300" s="59"/>
      <c r="AS300" s="59"/>
      <c r="AT300" s="59"/>
      <c r="AU300" s="59"/>
      <c r="AV300" s="59"/>
      <c r="AW300" s="59"/>
      <c r="AX300" s="59"/>
      <c r="AY300" s="59"/>
    </row>
    <row r="301" spans="1:51" x14ac:dyDescent="0.2">
      <c r="A301" s="59"/>
      <c r="B301" s="59"/>
      <c r="C301" s="59"/>
      <c r="D301" s="59"/>
      <c r="E301" s="59"/>
      <c r="F301" s="59"/>
      <c r="G301" s="59"/>
      <c r="H301" s="60"/>
      <c r="I301" s="60"/>
      <c r="J301" s="61"/>
      <c r="K301" s="59"/>
      <c r="M301" s="59"/>
      <c r="N301" s="59"/>
      <c r="O301" s="59"/>
      <c r="R301" s="59"/>
      <c r="S301" s="59"/>
      <c r="T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59"/>
      <c r="AU301" s="59"/>
      <c r="AV301" s="59"/>
      <c r="AW301" s="59"/>
      <c r="AX301" s="59"/>
      <c r="AY301" s="59"/>
    </row>
    <row r="302" spans="1:51" x14ac:dyDescent="0.2">
      <c r="A302" s="59"/>
      <c r="B302" s="59"/>
      <c r="C302" s="59"/>
      <c r="D302" s="59"/>
      <c r="E302" s="59"/>
      <c r="F302" s="59"/>
      <c r="G302" s="59"/>
      <c r="H302" s="60"/>
      <c r="I302" s="60"/>
      <c r="J302" s="61"/>
      <c r="K302" s="59"/>
      <c r="M302" s="59"/>
      <c r="N302" s="59"/>
      <c r="O302" s="59"/>
      <c r="R302" s="59"/>
      <c r="S302" s="59"/>
      <c r="T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59"/>
      <c r="AU302" s="59"/>
      <c r="AV302" s="59"/>
      <c r="AW302" s="59"/>
      <c r="AX302" s="59"/>
      <c r="AY302" s="59"/>
    </row>
    <row r="303" spans="1:51" x14ac:dyDescent="0.2">
      <c r="A303" s="59"/>
      <c r="B303" s="59"/>
      <c r="C303" s="59"/>
      <c r="D303" s="59"/>
      <c r="E303" s="59"/>
      <c r="F303" s="59"/>
      <c r="G303" s="59"/>
      <c r="H303" s="60"/>
      <c r="I303" s="60"/>
      <c r="J303" s="61"/>
      <c r="K303" s="59"/>
      <c r="M303" s="59"/>
      <c r="N303" s="59"/>
      <c r="O303" s="59"/>
      <c r="R303" s="59"/>
      <c r="S303" s="59"/>
      <c r="T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  <c r="AX303" s="59"/>
      <c r="AY303" s="59"/>
    </row>
    <row r="304" spans="1:51" x14ac:dyDescent="0.2">
      <c r="A304" s="59"/>
      <c r="B304" s="59"/>
      <c r="C304" s="59"/>
      <c r="D304" s="59"/>
      <c r="E304" s="59"/>
      <c r="F304" s="59"/>
      <c r="G304" s="59"/>
      <c r="H304" s="60"/>
      <c r="I304" s="60"/>
      <c r="J304" s="61"/>
      <c r="K304" s="59"/>
      <c r="M304" s="59"/>
      <c r="N304" s="59"/>
      <c r="O304" s="59"/>
      <c r="R304" s="59"/>
      <c r="S304" s="59"/>
      <c r="T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  <c r="AQ304" s="59"/>
      <c r="AR304" s="59"/>
      <c r="AS304" s="59"/>
      <c r="AT304" s="59"/>
      <c r="AU304" s="59"/>
      <c r="AV304" s="59"/>
      <c r="AW304" s="59"/>
      <c r="AX304" s="59"/>
      <c r="AY304" s="59"/>
    </row>
    <row r="305" spans="1:51" x14ac:dyDescent="0.2">
      <c r="A305" s="59"/>
      <c r="B305" s="59"/>
      <c r="C305" s="59"/>
      <c r="D305" s="59"/>
      <c r="E305" s="59"/>
      <c r="F305" s="59"/>
      <c r="G305" s="59"/>
      <c r="H305" s="60"/>
      <c r="I305" s="60"/>
      <c r="J305" s="61"/>
      <c r="K305" s="59"/>
      <c r="M305" s="59"/>
      <c r="N305" s="59"/>
      <c r="O305" s="59"/>
      <c r="R305" s="59"/>
      <c r="S305" s="59"/>
      <c r="T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  <c r="AQ305" s="59"/>
      <c r="AR305" s="59"/>
      <c r="AS305" s="59"/>
      <c r="AT305" s="59"/>
      <c r="AU305" s="59"/>
      <c r="AV305" s="59"/>
      <c r="AW305" s="59"/>
      <c r="AX305" s="59"/>
      <c r="AY305" s="59"/>
    </row>
    <row r="306" spans="1:51" x14ac:dyDescent="0.2">
      <c r="A306" s="59"/>
      <c r="B306" s="59"/>
      <c r="C306" s="59"/>
      <c r="D306" s="59"/>
      <c r="E306" s="59"/>
      <c r="F306" s="59"/>
      <c r="G306" s="59"/>
      <c r="H306" s="60"/>
      <c r="I306" s="60"/>
      <c r="J306" s="61"/>
      <c r="K306" s="59"/>
      <c r="M306" s="59"/>
      <c r="N306" s="59"/>
      <c r="O306" s="59"/>
      <c r="R306" s="59"/>
      <c r="S306" s="59"/>
      <c r="T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59"/>
      <c r="AU306" s="59"/>
      <c r="AV306" s="59"/>
      <c r="AW306" s="59"/>
      <c r="AX306" s="59"/>
      <c r="AY306" s="59"/>
    </row>
    <row r="307" spans="1:51" x14ac:dyDescent="0.2">
      <c r="A307" s="59"/>
      <c r="B307" s="59"/>
      <c r="C307" s="59"/>
      <c r="D307" s="59"/>
      <c r="E307" s="59"/>
      <c r="F307" s="59"/>
      <c r="G307" s="59"/>
      <c r="H307" s="60"/>
      <c r="I307" s="60"/>
      <c r="J307" s="61"/>
      <c r="K307" s="59"/>
      <c r="M307" s="59"/>
      <c r="N307" s="59"/>
      <c r="O307" s="59"/>
      <c r="R307" s="59"/>
      <c r="S307" s="59"/>
      <c r="T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  <c r="AQ307" s="59"/>
      <c r="AR307" s="59"/>
      <c r="AS307" s="59"/>
      <c r="AT307" s="59"/>
      <c r="AU307" s="59"/>
      <c r="AV307" s="59"/>
      <c r="AW307" s="59"/>
      <c r="AX307" s="59"/>
      <c r="AY307" s="59"/>
    </row>
    <row r="308" spans="1:51" x14ac:dyDescent="0.2">
      <c r="A308" s="59"/>
      <c r="B308" s="59"/>
      <c r="C308" s="59"/>
      <c r="D308" s="59"/>
      <c r="E308" s="59"/>
      <c r="F308" s="59"/>
      <c r="G308" s="59"/>
      <c r="H308" s="60"/>
      <c r="I308" s="60"/>
      <c r="J308" s="61"/>
      <c r="K308" s="59"/>
      <c r="M308" s="59"/>
      <c r="N308" s="59"/>
      <c r="O308" s="59"/>
      <c r="R308" s="59"/>
      <c r="S308" s="59"/>
      <c r="T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59"/>
      <c r="AU308" s="59"/>
      <c r="AV308" s="59"/>
      <c r="AW308" s="59"/>
      <c r="AX308" s="59"/>
      <c r="AY308" s="59"/>
    </row>
    <row r="309" spans="1:51" x14ac:dyDescent="0.2">
      <c r="A309" s="59"/>
      <c r="B309" s="59"/>
      <c r="C309" s="59"/>
      <c r="D309" s="59"/>
      <c r="E309" s="59"/>
      <c r="F309" s="59"/>
      <c r="G309" s="59"/>
      <c r="H309" s="60"/>
      <c r="I309" s="60"/>
      <c r="J309" s="61"/>
      <c r="K309" s="59"/>
      <c r="M309" s="59"/>
      <c r="N309" s="59"/>
      <c r="O309" s="59"/>
      <c r="R309" s="59"/>
      <c r="S309" s="59"/>
      <c r="T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59"/>
      <c r="AU309" s="59"/>
      <c r="AV309" s="59"/>
      <c r="AW309" s="59"/>
      <c r="AX309" s="59"/>
      <c r="AY309" s="59"/>
    </row>
    <row r="310" spans="1:51" x14ac:dyDescent="0.2">
      <c r="A310" s="59"/>
      <c r="B310" s="59"/>
      <c r="C310" s="59"/>
      <c r="D310" s="59"/>
      <c r="E310" s="59"/>
      <c r="F310" s="59"/>
      <c r="G310" s="59"/>
      <c r="H310" s="60"/>
      <c r="I310" s="60"/>
      <c r="J310" s="61"/>
      <c r="K310" s="59"/>
      <c r="M310" s="59"/>
      <c r="N310" s="59"/>
      <c r="O310" s="59"/>
      <c r="R310" s="59"/>
      <c r="S310" s="59"/>
      <c r="T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59"/>
      <c r="AU310" s="59"/>
      <c r="AV310" s="59"/>
      <c r="AW310" s="59"/>
      <c r="AX310" s="59"/>
      <c r="AY310" s="59"/>
    </row>
    <row r="311" spans="1:51" x14ac:dyDescent="0.2">
      <c r="A311" s="59"/>
      <c r="B311" s="59"/>
      <c r="C311" s="59"/>
      <c r="D311" s="59"/>
      <c r="E311" s="59"/>
      <c r="F311" s="59"/>
      <c r="G311" s="59"/>
      <c r="H311" s="60"/>
      <c r="I311" s="60"/>
      <c r="J311" s="61"/>
      <c r="K311" s="59"/>
      <c r="M311" s="59"/>
      <c r="N311" s="59"/>
      <c r="O311" s="59"/>
      <c r="R311" s="59"/>
      <c r="S311" s="59"/>
      <c r="T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59"/>
    </row>
    <row r="312" spans="1:51" x14ac:dyDescent="0.2">
      <c r="A312" s="59"/>
      <c r="B312" s="59"/>
      <c r="C312" s="59"/>
      <c r="D312" s="59"/>
      <c r="E312" s="59"/>
      <c r="F312" s="59"/>
      <c r="G312" s="59"/>
      <c r="H312" s="60"/>
      <c r="I312" s="60"/>
      <c r="J312" s="61"/>
      <c r="K312" s="59"/>
      <c r="M312" s="59"/>
      <c r="N312" s="59"/>
      <c r="O312" s="59"/>
      <c r="R312" s="59"/>
      <c r="S312" s="59"/>
      <c r="T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  <c r="AW312" s="59"/>
      <c r="AX312" s="59"/>
      <c r="AY312" s="59"/>
    </row>
    <row r="313" spans="1:51" x14ac:dyDescent="0.2">
      <c r="A313" s="59"/>
      <c r="B313" s="59"/>
      <c r="C313" s="59"/>
      <c r="D313" s="59"/>
      <c r="E313" s="59"/>
      <c r="F313" s="59"/>
      <c r="G313" s="59"/>
      <c r="H313" s="60"/>
      <c r="I313" s="60"/>
      <c r="J313" s="61"/>
      <c r="K313" s="59"/>
      <c r="M313" s="59"/>
      <c r="N313" s="59"/>
      <c r="O313" s="59"/>
      <c r="R313" s="59"/>
      <c r="S313" s="59"/>
      <c r="T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  <c r="AQ313" s="59"/>
      <c r="AR313" s="59"/>
      <c r="AS313" s="59"/>
      <c r="AT313" s="59"/>
      <c r="AU313" s="59"/>
      <c r="AV313" s="59"/>
      <c r="AW313" s="59"/>
      <c r="AX313" s="59"/>
      <c r="AY313" s="59"/>
    </row>
    <row r="314" spans="1:51" x14ac:dyDescent="0.2">
      <c r="A314" s="59"/>
      <c r="B314" s="59"/>
      <c r="C314" s="59"/>
      <c r="D314" s="59"/>
      <c r="E314" s="59"/>
      <c r="F314" s="59"/>
      <c r="G314" s="59"/>
      <c r="H314" s="60"/>
      <c r="I314" s="60"/>
      <c r="J314" s="61"/>
      <c r="K314" s="59"/>
      <c r="M314" s="59"/>
      <c r="N314" s="59"/>
      <c r="O314" s="59"/>
      <c r="R314" s="59"/>
      <c r="S314" s="59"/>
      <c r="T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  <c r="AQ314" s="59"/>
      <c r="AR314" s="59"/>
      <c r="AS314" s="59"/>
      <c r="AT314" s="59"/>
      <c r="AU314" s="59"/>
      <c r="AV314" s="59"/>
      <c r="AW314" s="59"/>
      <c r="AX314" s="59"/>
      <c r="AY314" s="59"/>
    </row>
    <row r="315" spans="1:51" x14ac:dyDescent="0.2">
      <c r="A315" s="59"/>
      <c r="B315" s="59"/>
      <c r="C315" s="59"/>
      <c r="D315" s="59"/>
      <c r="E315" s="59"/>
      <c r="F315" s="59"/>
      <c r="G315" s="59"/>
      <c r="H315" s="60"/>
      <c r="I315" s="60"/>
      <c r="J315" s="61"/>
      <c r="K315" s="59"/>
      <c r="M315" s="59"/>
      <c r="N315" s="59"/>
      <c r="O315" s="59"/>
      <c r="R315" s="59"/>
      <c r="S315" s="59"/>
      <c r="T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59"/>
      <c r="AU315" s="59"/>
      <c r="AV315" s="59"/>
      <c r="AW315" s="59"/>
      <c r="AX315" s="59"/>
      <c r="AY315" s="59"/>
    </row>
    <row r="316" spans="1:51" x14ac:dyDescent="0.2">
      <c r="A316" s="59"/>
      <c r="B316" s="59"/>
      <c r="C316" s="59"/>
      <c r="D316" s="59"/>
      <c r="E316" s="59"/>
      <c r="F316" s="59"/>
      <c r="G316" s="59"/>
      <c r="H316" s="60"/>
      <c r="I316" s="60"/>
      <c r="J316" s="61"/>
      <c r="K316" s="59"/>
      <c r="M316" s="59"/>
      <c r="N316" s="59"/>
      <c r="O316" s="59"/>
      <c r="R316" s="59"/>
      <c r="S316" s="59"/>
      <c r="T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  <c r="AQ316" s="59"/>
      <c r="AR316" s="59"/>
      <c r="AS316" s="59"/>
      <c r="AT316" s="59"/>
      <c r="AU316" s="59"/>
      <c r="AV316" s="59"/>
      <c r="AW316" s="59"/>
      <c r="AX316" s="59"/>
      <c r="AY316" s="59"/>
    </row>
    <row r="317" spans="1:51" x14ac:dyDescent="0.2">
      <c r="A317" s="59"/>
      <c r="B317" s="59"/>
      <c r="C317" s="59"/>
      <c r="D317" s="59"/>
      <c r="E317" s="59"/>
      <c r="F317" s="59"/>
      <c r="G317" s="59"/>
      <c r="H317" s="60"/>
      <c r="I317" s="60"/>
      <c r="J317" s="61"/>
      <c r="K317" s="59"/>
      <c r="M317" s="59"/>
      <c r="N317" s="59"/>
      <c r="O317" s="59"/>
      <c r="R317" s="59"/>
      <c r="S317" s="59"/>
      <c r="T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59"/>
      <c r="AU317" s="59"/>
      <c r="AV317" s="59"/>
      <c r="AW317" s="59"/>
      <c r="AX317" s="59"/>
      <c r="AY317" s="59"/>
    </row>
    <row r="318" spans="1:51" x14ac:dyDescent="0.2">
      <c r="A318" s="59"/>
      <c r="B318" s="59"/>
      <c r="C318" s="59"/>
      <c r="D318" s="59"/>
      <c r="E318" s="59"/>
      <c r="F318" s="59"/>
      <c r="G318" s="59"/>
      <c r="H318" s="60"/>
      <c r="I318" s="60"/>
      <c r="J318" s="61"/>
      <c r="K318" s="59"/>
      <c r="M318" s="59"/>
      <c r="N318" s="59"/>
      <c r="O318" s="59"/>
      <c r="R318" s="59"/>
      <c r="S318" s="59"/>
      <c r="T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  <c r="AQ318" s="59"/>
      <c r="AR318" s="59"/>
      <c r="AS318" s="59"/>
      <c r="AT318" s="59"/>
      <c r="AU318" s="59"/>
      <c r="AV318" s="59"/>
      <c r="AW318" s="59"/>
      <c r="AX318" s="59"/>
      <c r="AY318" s="59"/>
    </row>
    <row r="319" spans="1:51" x14ac:dyDescent="0.2">
      <c r="A319" s="59"/>
      <c r="B319" s="59"/>
      <c r="C319" s="59"/>
      <c r="D319" s="59"/>
      <c r="E319" s="59"/>
      <c r="F319" s="59"/>
      <c r="G319" s="59"/>
      <c r="H319" s="60"/>
      <c r="I319" s="60"/>
      <c r="J319" s="61"/>
      <c r="K319" s="59"/>
      <c r="M319" s="59"/>
      <c r="N319" s="59"/>
      <c r="O319" s="59"/>
      <c r="R319" s="59"/>
      <c r="S319" s="59"/>
      <c r="T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59"/>
      <c r="AU319" s="59"/>
      <c r="AV319" s="59"/>
      <c r="AW319" s="59"/>
      <c r="AX319" s="59"/>
      <c r="AY319" s="59"/>
    </row>
    <row r="320" spans="1:51" x14ac:dyDescent="0.2">
      <c r="A320" s="59"/>
      <c r="B320" s="59"/>
      <c r="C320" s="59"/>
      <c r="D320" s="59"/>
      <c r="E320" s="59"/>
      <c r="F320" s="59"/>
      <c r="G320" s="59"/>
      <c r="H320" s="60"/>
      <c r="I320" s="60"/>
      <c r="J320" s="61"/>
      <c r="K320" s="59"/>
      <c r="M320" s="59"/>
      <c r="N320" s="59"/>
      <c r="O320" s="59"/>
      <c r="R320" s="59"/>
      <c r="S320" s="59"/>
      <c r="T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  <c r="AQ320" s="59"/>
      <c r="AR320" s="59"/>
      <c r="AS320" s="59"/>
      <c r="AT320" s="59"/>
      <c r="AU320" s="59"/>
      <c r="AV320" s="59"/>
      <c r="AW320" s="59"/>
      <c r="AX320" s="59"/>
      <c r="AY320" s="59"/>
    </row>
    <row r="321" spans="1:51" x14ac:dyDescent="0.2">
      <c r="A321" s="59"/>
      <c r="B321" s="59"/>
      <c r="C321" s="59"/>
      <c r="D321" s="59"/>
      <c r="E321" s="59"/>
      <c r="F321" s="59"/>
      <c r="G321" s="59"/>
      <c r="H321" s="60"/>
      <c r="I321" s="60"/>
      <c r="J321" s="61"/>
      <c r="K321" s="59"/>
      <c r="M321" s="59"/>
      <c r="N321" s="59"/>
      <c r="O321" s="59"/>
      <c r="R321" s="59"/>
      <c r="S321" s="59"/>
      <c r="T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  <c r="AQ321" s="59"/>
      <c r="AR321" s="59"/>
      <c r="AS321" s="59"/>
      <c r="AT321" s="59"/>
      <c r="AU321" s="59"/>
      <c r="AV321" s="59"/>
      <c r="AW321" s="59"/>
      <c r="AX321" s="59"/>
      <c r="AY321" s="59"/>
    </row>
    <row r="322" spans="1:51" x14ac:dyDescent="0.2">
      <c r="A322" s="59"/>
      <c r="B322" s="59"/>
      <c r="C322" s="59"/>
      <c r="D322" s="59"/>
      <c r="E322" s="59"/>
      <c r="F322" s="59"/>
      <c r="G322" s="59"/>
      <c r="H322" s="60"/>
      <c r="I322" s="60"/>
      <c r="J322" s="61"/>
      <c r="K322" s="59"/>
      <c r="M322" s="59"/>
      <c r="N322" s="59"/>
      <c r="O322" s="59"/>
      <c r="R322" s="59"/>
      <c r="S322" s="59"/>
      <c r="T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  <c r="AQ322" s="59"/>
      <c r="AR322" s="59"/>
      <c r="AS322" s="59"/>
      <c r="AT322" s="59"/>
      <c r="AU322" s="59"/>
      <c r="AV322" s="59"/>
      <c r="AW322" s="59"/>
      <c r="AX322" s="59"/>
      <c r="AY322" s="59"/>
    </row>
    <row r="323" spans="1:51" x14ac:dyDescent="0.2">
      <c r="A323" s="59"/>
      <c r="B323" s="59"/>
      <c r="C323" s="59"/>
      <c r="D323" s="59"/>
      <c r="E323" s="59"/>
      <c r="F323" s="59"/>
      <c r="G323" s="59"/>
      <c r="H323" s="60"/>
      <c r="I323" s="60"/>
      <c r="J323" s="61"/>
      <c r="K323" s="59"/>
      <c r="M323" s="59"/>
      <c r="N323" s="59"/>
      <c r="O323" s="59"/>
      <c r="R323" s="59"/>
      <c r="S323" s="59"/>
      <c r="T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  <c r="AQ323" s="59"/>
      <c r="AR323" s="59"/>
      <c r="AS323" s="59"/>
      <c r="AT323" s="59"/>
      <c r="AU323" s="59"/>
      <c r="AV323" s="59"/>
      <c r="AW323" s="59"/>
      <c r="AX323" s="59"/>
      <c r="AY323" s="59"/>
    </row>
    <row r="324" spans="1:51" x14ac:dyDescent="0.2">
      <c r="A324" s="59"/>
      <c r="B324" s="59"/>
      <c r="C324" s="59"/>
      <c r="D324" s="59"/>
      <c r="E324" s="59"/>
      <c r="F324" s="59"/>
      <c r="G324" s="59"/>
      <c r="H324" s="60"/>
      <c r="I324" s="60"/>
      <c r="J324" s="61"/>
      <c r="K324" s="59"/>
      <c r="M324" s="59"/>
      <c r="N324" s="59"/>
      <c r="O324" s="59"/>
      <c r="R324" s="59"/>
      <c r="S324" s="59"/>
      <c r="T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  <c r="AQ324" s="59"/>
      <c r="AR324" s="59"/>
      <c r="AS324" s="59"/>
      <c r="AT324" s="59"/>
      <c r="AU324" s="59"/>
      <c r="AV324" s="59"/>
      <c r="AW324" s="59"/>
      <c r="AX324" s="59"/>
      <c r="AY324" s="59"/>
    </row>
    <row r="325" spans="1:51" x14ac:dyDescent="0.2">
      <c r="A325" s="59"/>
      <c r="B325" s="59"/>
      <c r="C325" s="59"/>
      <c r="D325" s="59"/>
      <c r="E325" s="59"/>
      <c r="F325" s="59"/>
      <c r="G325" s="59"/>
      <c r="H325" s="60"/>
      <c r="I325" s="60"/>
      <c r="J325" s="61"/>
      <c r="K325" s="59"/>
      <c r="M325" s="59"/>
      <c r="N325" s="59"/>
      <c r="O325" s="59"/>
      <c r="R325" s="59"/>
      <c r="S325" s="59"/>
      <c r="T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</row>
    <row r="326" spans="1:51" x14ac:dyDescent="0.2">
      <c r="A326" s="59"/>
      <c r="B326" s="59"/>
      <c r="C326" s="59"/>
      <c r="D326" s="59"/>
      <c r="E326" s="59"/>
      <c r="F326" s="59"/>
      <c r="G326" s="59"/>
      <c r="H326" s="60"/>
      <c r="I326" s="60"/>
      <c r="J326" s="61"/>
      <c r="K326" s="59"/>
      <c r="M326" s="59"/>
      <c r="N326" s="59"/>
      <c r="O326" s="59"/>
      <c r="R326" s="59"/>
      <c r="S326" s="59"/>
      <c r="T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59"/>
      <c r="AU326" s="59"/>
      <c r="AV326" s="59"/>
      <c r="AW326" s="59"/>
      <c r="AX326" s="59"/>
      <c r="AY326" s="59"/>
    </row>
    <row r="327" spans="1:51" x14ac:dyDescent="0.2">
      <c r="A327" s="59"/>
      <c r="B327" s="59"/>
      <c r="C327" s="59"/>
      <c r="D327" s="59"/>
      <c r="E327" s="59"/>
      <c r="F327" s="59"/>
      <c r="G327" s="59"/>
      <c r="H327" s="60"/>
      <c r="I327" s="60"/>
      <c r="J327" s="61"/>
      <c r="K327" s="59"/>
      <c r="M327" s="59"/>
      <c r="N327" s="59"/>
      <c r="O327" s="59"/>
      <c r="R327" s="59"/>
      <c r="S327" s="59"/>
      <c r="T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  <c r="AQ327" s="59"/>
      <c r="AR327" s="59"/>
      <c r="AS327" s="59"/>
      <c r="AT327" s="59"/>
      <c r="AU327" s="59"/>
      <c r="AV327" s="59"/>
      <c r="AW327" s="59"/>
      <c r="AX327" s="59"/>
      <c r="AY327" s="59"/>
    </row>
    <row r="328" spans="1:51" x14ac:dyDescent="0.2">
      <c r="A328" s="59"/>
      <c r="B328" s="59"/>
      <c r="C328" s="59"/>
      <c r="D328" s="59"/>
      <c r="E328" s="59"/>
      <c r="F328" s="59"/>
      <c r="G328" s="59"/>
      <c r="H328" s="60"/>
      <c r="I328" s="60"/>
      <c r="J328" s="61"/>
      <c r="K328" s="59"/>
      <c r="M328" s="59"/>
      <c r="N328" s="59"/>
      <c r="O328" s="59"/>
      <c r="R328" s="59"/>
      <c r="S328" s="59"/>
      <c r="T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  <c r="AP328" s="59"/>
      <c r="AQ328" s="59"/>
      <c r="AR328" s="59"/>
      <c r="AS328" s="59"/>
      <c r="AT328" s="59"/>
      <c r="AU328" s="59"/>
      <c r="AV328" s="59"/>
      <c r="AW328" s="59"/>
      <c r="AX328" s="59"/>
      <c r="AY328" s="59"/>
    </row>
    <row r="329" spans="1:51" x14ac:dyDescent="0.2">
      <c r="A329" s="59"/>
      <c r="B329" s="59"/>
      <c r="C329" s="59"/>
      <c r="D329" s="59"/>
      <c r="E329" s="59"/>
      <c r="F329" s="59"/>
      <c r="G329" s="59"/>
      <c r="H329" s="60"/>
      <c r="I329" s="60"/>
      <c r="J329" s="61"/>
      <c r="K329" s="59"/>
      <c r="M329" s="59"/>
      <c r="N329" s="59"/>
      <c r="O329" s="59"/>
      <c r="R329" s="59"/>
      <c r="S329" s="59"/>
      <c r="T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  <c r="AP329" s="59"/>
      <c r="AQ329" s="59"/>
      <c r="AR329" s="59"/>
      <c r="AS329" s="59"/>
      <c r="AT329" s="59"/>
      <c r="AU329" s="59"/>
      <c r="AV329" s="59"/>
      <c r="AW329" s="59"/>
      <c r="AX329" s="59"/>
      <c r="AY329" s="59"/>
    </row>
    <row r="330" spans="1:51" x14ac:dyDescent="0.2">
      <c r="A330" s="59"/>
      <c r="B330" s="59"/>
      <c r="C330" s="59"/>
      <c r="D330" s="59"/>
      <c r="E330" s="59"/>
      <c r="F330" s="59"/>
      <c r="G330" s="59"/>
      <c r="H330" s="60"/>
      <c r="I330" s="60"/>
      <c r="J330" s="61"/>
      <c r="K330" s="59"/>
      <c r="M330" s="59"/>
      <c r="N330" s="59"/>
      <c r="O330" s="59"/>
      <c r="R330" s="59"/>
      <c r="S330" s="59"/>
      <c r="T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  <c r="AN330" s="59"/>
      <c r="AO330" s="59"/>
      <c r="AP330" s="59"/>
      <c r="AQ330" s="59"/>
      <c r="AR330" s="59"/>
      <c r="AS330" s="59"/>
      <c r="AT330" s="59"/>
      <c r="AU330" s="59"/>
      <c r="AV330" s="59"/>
      <c r="AW330" s="59"/>
      <c r="AX330" s="59"/>
      <c r="AY330" s="59"/>
    </row>
    <row r="331" spans="1:51" x14ac:dyDescent="0.2">
      <c r="A331" s="59"/>
      <c r="B331" s="59"/>
      <c r="C331" s="59"/>
      <c r="D331" s="59"/>
      <c r="E331" s="59"/>
      <c r="F331" s="59"/>
      <c r="G331" s="59"/>
      <c r="H331" s="60"/>
      <c r="I331" s="60"/>
      <c r="J331" s="61"/>
      <c r="K331" s="59"/>
      <c r="M331" s="59"/>
      <c r="N331" s="59"/>
      <c r="O331" s="59"/>
      <c r="R331" s="59"/>
      <c r="S331" s="59"/>
      <c r="T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  <c r="AQ331" s="59"/>
      <c r="AR331" s="59"/>
      <c r="AS331" s="59"/>
      <c r="AT331" s="59"/>
      <c r="AU331" s="59"/>
      <c r="AV331" s="59"/>
      <c r="AW331" s="59"/>
      <c r="AX331" s="59"/>
      <c r="AY331" s="59"/>
    </row>
    <row r="332" spans="1:51" x14ac:dyDescent="0.2">
      <c r="A332" s="59"/>
      <c r="B332" s="59"/>
      <c r="C332" s="59"/>
      <c r="D332" s="59"/>
      <c r="E332" s="59"/>
      <c r="F332" s="59"/>
      <c r="G332" s="59"/>
      <c r="H332" s="60"/>
      <c r="I332" s="60"/>
      <c r="J332" s="61"/>
      <c r="K332" s="59"/>
      <c r="M332" s="59"/>
      <c r="N332" s="59"/>
      <c r="O332" s="59"/>
      <c r="R332" s="59"/>
      <c r="S332" s="59"/>
      <c r="T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  <c r="AN332" s="59"/>
      <c r="AO332" s="59"/>
      <c r="AP332" s="59"/>
      <c r="AQ332" s="59"/>
      <c r="AR332" s="59"/>
      <c r="AS332" s="59"/>
      <c r="AT332" s="59"/>
      <c r="AU332" s="59"/>
      <c r="AV332" s="59"/>
      <c r="AW332" s="59"/>
      <c r="AX332" s="59"/>
      <c r="AY332" s="59"/>
    </row>
    <row r="333" spans="1:51" x14ac:dyDescent="0.2">
      <c r="A333" s="59"/>
      <c r="B333" s="59"/>
      <c r="C333" s="59"/>
      <c r="D333" s="59"/>
      <c r="E333" s="59"/>
      <c r="F333" s="59"/>
      <c r="G333" s="59"/>
      <c r="H333" s="60"/>
      <c r="I333" s="60"/>
      <c r="J333" s="61"/>
      <c r="K333" s="59"/>
      <c r="M333" s="59"/>
      <c r="N333" s="59"/>
      <c r="O333" s="59"/>
      <c r="R333" s="59"/>
      <c r="S333" s="59"/>
      <c r="T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59"/>
      <c r="AU333" s="59"/>
      <c r="AV333" s="59"/>
      <c r="AW333" s="59"/>
      <c r="AX333" s="59"/>
      <c r="AY333" s="59"/>
    </row>
    <row r="334" spans="1:51" x14ac:dyDescent="0.2">
      <c r="A334" s="59"/>
      <c r="B334" s="59"/>
      <c r="C334" s="59"/>
      <c r="D334" s="59"/>
      <c r="E334" s="59"/>
      <c r="F334" s="59"/>
      <c r="G334" s="59"/>
      <c r="H334" s="60"/>
      <c r="I334" s="60"/>
      <c r="J334" s="61"/>
      <c r="K334" s="59"/>
      <c r="M334" s="59"/>
      <c r="N334" s="59"/>
      <c r="O334" s="59"/>
      <c r="R334" s="59"/>
      <c r="S334" s="59"/>
      <c r="T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  <c r="AP334" s="59"/>
      <c r="AQ334" s="59"/>
      <c r="AR334" s="59"/>
      <c r="AS334" s="59"/>
      <c r="AT334" s="59"/>
      <c r="AU334" s="59"/>
      <c r="AV334" s="59"/>
      <c r="AW334" s="59"/>
      <c r="AX334" s="59"/>
      <c r="AY334" s="59"/>
    </row>
    <row r="335" spans="1:51" x14ac:dyDescent="0.2">
      <c r="A335" s="59"/>
      <c r="B335" s="59"/>
      <c r="C335" s="59"/>
      <c r="D335" s="59"/>
      <c r="E335" s="59"/>
      <c r="F335" s="59"/>
      <c r="G335" s="59"/>
      <c r="H335" s="60"/>
      <c r="I335" s="60"/>
      <c r="J335" s="61"/>
      <c r="K335" s="59"/>
      <c r="M335" s="59"/>
      <c r="N335" s="59"/>
      <c r="O335" s="59"/>
      <c r="R335" s="59"/>
      <c r="S335" s="59"/>
      <c r="T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  <c r="AP335" s="59"/>
      <c r="AQ335" s="59"/>
      <c r="AR335" s="59"/>
      <c r="AS335" s="59"/>
      <c r="AT335" s="59"/>
      <c r="AU335" s="59"/>
      <c r="AV335" s="59"/>
      <c r="AW335" s="59"/>
      <c r="AX335" s="59"/>
      <c r="AY335" s="59"/>
    </row>
    <row r="336" spans="1:51" x14ac:dyDescent="0.2">
      <c r="A336" s="59"/>
      <c r="B336" s="59"/>
      <c r="C336" s="59"/>
      <c r="D336" s="59"/>
      <c r="E336" s="59"/>
      <c r="F336" s="59"/>
      <c r="G336" s="59"/>
      <c r="H336" s="60"/>
      <c r="I336" s="60"/>
      <c r="J336" s="61"/>
      <c r="K336" s="59"/>
      <c r="M336" s="59"/>
      <c r="N336" s="59"/>
      <c r="O336" s="59"/>
      <c r="R336" s="59"/>
      <c r="S336" s="59"/>
      <c r="T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  <c r="AP336" s="59"/>
      <c r="AQ336" s="59"/>
      <c r="AR336" s="59"/>
      <c r="AS336" s="59"/>
      <c r="AT336" s="59"/>
      <c r="AU336" s="59"/>
      <c r="AV336" s="59"/>
      <c r="AW336" s="59"/>
      <c r="AX336" s="59"/>
      <c r="AY336" s="59"/>
    </row>
    <row r="337" spans="1:51" x14ac:dyDescent="0.2">
      <c r="A337" s="59"/>
      <c r="B337" s="59"/>
      <c r="C337" s="59"/>
      <c r="D337" s="59"/>
      <c r="E337" s="59"/>
      <c r="F337" s="59"/>
      <c r="G337" s="59"/>
      <c r="H337" s="60"/>
      <c r="I337" s="60"/>
      <c r="J337" s="61"/>
      <c r="K337" s="59"/>
      <c r="M337" s="59"/>
      <c r="N337" s="59"/>
      <c r="O337" s="59"/>
      <c r="R337" s="59"/>
      <c r="S337" s="59"/>
      <c r="T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  <c r="AQ337" s="59"/>
      <c r="AR337" s="59"/>
      <c r="AS337" s="59"/>
      <c r="AT337" s="59"/>
      <c r="AU337" s="59"/>
      <c r="AV337" s="59"/>
      <c r="AW337" s="59"/>
      <c r="AX337" s="59"/>
      <c r="AY337" s="59"/>
    </row>
    <row r="338" spans="1:51" x14ac:dyDescent="0.2">
      <c r="A338" s="59"/>
      <c r="B338" s="59"/>
      <c r="C338" s="59"/>
      <c r="D338" s="59"/>
      <c r="E338" s="59"/>
      <c r="F338" s="59"/>
      <c r="G338" s="59"/>
      <c r="H338" s="60"/>
      <c r="I338" s="60"/>
      <c r="J338" s="61"/>
      <c r="K338" s="59"/>
      <c r="M338" s="59"/>
      <c r="N338" s="59"/>
      <c r="O338" s="59"/>
      <c r="R338" s="59"/>
      <c r="S338" s="59"/>
      <c r="T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  <c r="AP338" s="59"/>
      <c r="AQ338" s="59"/>
      <c r="AR338" s="59"/>
      <c r="AS338" s="59"/>
      <c r="AT338" s="59"/>
      <c r="AU338" s="59"/>
      <c r="AV338" s="59"/>
      <c r="AW338" s="59"/>
      <c r="AX338" s="59"/>
      <c r="AY338" s="59"/>
    </row>
    <row r="339" spans="1:51" x14ac:dyDescent="0.2">
      <c r="A339" s="59"/>
      <c r="B339" s="59"/>
      <c r="C339" s="59"/>
      <c r="D339" s="59"/>
      <c r="E339" s="59"/>
      <c r="F339" s="59"/>
      <c r="G339" s="59"/>
      <c r="H339" s="60"/>
      <c r="I339" s="60"/>
      <c r="J339" s="61"/>
      <c r="K339" s="59"/>
      <c r="M339" s="59"/>
      <c r="N339" s="59"/>
      <c r="O339" s="59"/>
      <c r="R339" s="59"/>
      <c r="S339" s="59"/>
      <c r="T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  <c r="AP339" s="59"/>
      <c r="AQ339" s="59"/>
      <c r="AR339" s="59"/>
      <c r="AS339" s="59"/>
      <c r="AT339" s="59"/>
      <c r="AU339" s="59"/>
      <c r="AV339" s="59"/>
      <c r="AW339" s="59"/>
      <c r="AX339" s="59"/>
      <c r="AY339" s="59"/>
    </row>
    <row r="340" spans="1:51" x14ac:dyDescent="0.2">
      <c r="A340" s="59"/>
      <c r="B340" s="59"/>
      <c r="C340" s="59"/>
      <c r="D340" s="59"/>
      <c r="E340" s="59"/>
      <c r="F340" s="59"/>
      <c r="G340" s="59"/>
      <c r="H340" s="60"/>
      <c r="I340" s="60"/>
      <c r="J340" s="61"/>
      <c r="K340" s="59"/>
      <c r="M340" s="59"/>
      <c r="N340" s="59"/>
      <c r="O340" s="59"/>
      <c r="R340" s="59"/>
      <c r="S340" s="59"/>
      <c r="T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  <c r="AN340" s="59"/>
      <c r="AO340" s="59"/>
      <c r="AP340" s="59"/>
      <c r="AQ340" s="59"/>
      <c r="AR340" s="59"/>
      <c r="AS340" s="59"/>
      <c r="AT340" s="59"/>
      <c r="AU340" s="59"/>
      <c r="AV340" s="59"/>
      <c r="AW340" s="59"/>
      <c r="AX340" s="59"/>
      <c r="AY340" s="59"/>
    </row>
    <row r="341" spans="1:51" x14ac:dyDescent="0.2">
      <c r="A341" s="59"/>
      <c r="B341" s="59"/>
      <c r="C341" s="59"/>
      <c r="D341" s="59"/>
      <c r="E341" s="59"/>
      <c r="F341" s="59"/>
      <c r="G341" s="59"/>
      <c r="H341" s="60"/>
      <c r="I341" s="60"/>
      <c r="J341" s="61"/>
      <c r="K341" s="59"/>
      <c r="M341" s="59"/>
      <c r="N341" s="59"/>
      <c r="O341" s="59"/>
      <c r="R341" s="59"/>
      <c r="S341" s="59"/>
      <c r="T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  <c r="AN341" s="59"/>
      <c r="AO341" s="59"/>
      <c r="AP341" s="59"/>
      <c r="AQ341" s="59"/>
      <c r="AR341" s="59"/>
      <c r="AS341" s="59"/>
      <c r="AT341" s="59"/>
      <c r="AU341" s="59"/>
      <c r="AV341" s="59"/>
      <c r="AW341" s="59"/>
      <c r="AX341" s="59"/>
      <c r="AY341" s="59"/>
    </row>
    <row r="342" spans="1:51" x14ac:dyDescent="0.2">
      <c r="A342" s="59"/>
      <c r="B342" s="59"/>
      <c r="C342" s="59"/>
      <c r="D342" s="59"/>
      <c r="E342" s="59"/>
      <c r="F342" s="59"/>
      <c r="G342" s="59"/>
      <c r="H342" s="60"/>
      <c r="I342" s="60"/>
      <c r="J342" s="61"/>
      <c r="K342" s="59"/>
      <c r="M342" s="59"/>
      <c r="N342" s="59"/>
      <c r="O342" s="59"/>
      <c r="R342" s="59"/>
      <c r="S342" s="59"/>
      <c r="T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  <c r="AN342" s="59"/>
      <c r="AO342" s="59"/>
      <c r="AP342" s="59"/>
      <c r="AQ342" s="59"/>
      <c r="AR342" s="59"/>
      <c r="AS342" s="59"/>
      <c r="AT342" s="59"/>
      <c r="AU342" s="59"/>
      <c r="AV342" s="59"/>
      <c r="AW342" s="59"/>
      <c r="AX342" s="59"/>
      <c r="AY342" s="59"/>
    </row>
    <row r="343" spans="1:51" x14ac:dyDescent="0.2">
      <c r="A343" s="59"/>
      <c r="B343" s="59"/>
      <c r="C343" s="59"/>
      <c r="D343" s="59"/>
      <c r="E343" s="59"/>
      <c r="F343" s="59"/>
      <c r="G343" s="59"/>
      <c r="H343" s="60"/>
      <c r="I343" s="60"/>
      <c r="J343" s="61"/>
      <c r="K343" s="59"/>
      <c r="M343" s="59"/>
      <c r="N343" s="59"/>
      <c r="O343" s="59"/>
      <c r="R343" s="59"/>
      <c r="S343" s="59"/>
      <c r="T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  <c r="AN343" s="59"/>
      <c r="AO343" s="59"/>
      <c r="AP343" s="59"/>
      <c r="AQ343" s="59"/>
      <c r="AR343" s="59"/>
      <c r="AS343" s="59"/>
      <c r="AT343" s="59"/>
      <c r="AU343" s="59"/>
      <c r="AV343" s="59"/>
      <c r="AW343" s="59"/>
      <c r="AX343" s="59"/>
      <c r="AY343" s="59"/>
    </row>
    <row r="344" spans="1:51" x14ac:dyDescent="0.2">
      <c r="A344" s="59"/>
      <c r="B344" s="59"/>
      <c r="C344" s="59"/>
      <c r="D344" s="59"/>
      <c r="E344" s="59"/>
      <c r="F344" s="59"/>
      <c r="G344" s="59"/>
      <c r="H344" s="60"/>
      <c r="I344" s="60"/>
      <c r="J344" s="61"/>
      <c r="K344" s="59"/>
      <c r="M344" s="59"/>
      <c r="N344" s="59"/>
      <c r="O344" s="59"/>
      <c r="R344" s="59"/>
      <c r="S344" s="59"/>
      <c r="T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  <c r="AN344" s="59"/>
      <c r="AO344" s="59"/>
      <c r="AP344" s="59"/>
      <c r="AQ344" s="59"/>
      <c r="AR344" s="59"/>
      <c r="AS344" s="59"/>
      <c r="AT344" s="59"/>
      <c r="AU344" s="59"/>
      <c r="AV344" s="59"/>
      <c r="AW344" s="59"/>
      <c r="AX344" s="59"/>
      <c r="AY344" s="59"/>
    </row>
    <row r="345" spans="1:51" x14ac:dyDescent="0.2">
      <c r="A345" s="59"/>
      <c r="B345" s="59"/>
      <c r="C345" s="59"/>
      <c r="D345" s="59"/>
      <c r="E345" s="59"/>
      <c r="F345" s="59"/>
      <c r="G345" s="59"/>
      <c r="H345" s="60"/>
      <c r="I345" s="60"/>
      <c r="J345" s="61"/>
      <c r="K345" s="59"/>
      <c r="M345" s="59"/>
      <c r="N345" s="59"/>
      <c r="O345" s="59"/>
      <c r="R345" s="59"/>
      <c r="S345" s="59"/>
      <c r="T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  <c r="AN345" s="59"/>
      <c r="AO345" s="59"/>
      <c r="AP345" s="59"/>
      <c r="AQ345" s="59"/>
      <c r="AR345" s="59"/>
      <c r="AS345" s="59"/>
      <c r="AT345" s="59"/>
      <c r="AU345" s="59"/>
      <c r="AV345" s="59"/>
      <c r="AW345" s="59"/>
      <c r="AX345" s="59"/>
      <c r="AY345" s="59"/>
    </row>
    <row r="346" spans="1:51" x14ac:dyDescent="0.2">
      <c r="A346" s="59"/>
      <c r="B346" s="59"/>
      <c r="C346" s="59"/>
      <c r="D346" s="59"/>
      <c r="E346" s="59"/>
      <c r="F346" s="59"/>
      <c r="G346" s="59"/>
      <c r="H346" s="60"/>
      <c r="I346" s="60"/>
      <c r="J346" s="61"/>
      <c r="K346" s="59"/>
      <c r="M346" s="59"/>
      <c r="N346" s="59"/>
      <c r="O346" s="59"/>
      <c r="R346" s="59"/>
      <c r="S346" s="59"/>
      <c r="T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  <c r="AQ346" s="59"/>
      <c r="AR346" s="59"/>
      <c r="AS346" s="59"/>
      <c r="AT346" s="59"/>
      <c r="AU346" s="59"/>
      <c r="AV346" s="59"/>
      <c r="AW346" s="59"/>
      <c r="AX346" s="59"/>
      <c r="AY346" s="59"/>
    </row>
    <row r="347" spans="1:51" x14ac:dyDescent="0.2">
      <c r="A347" s="59"/>
      <c r="B347" s="59"/>
      <c r="C347" s="59"/>
      <c r="D347" s="59"/>
      <c r="E347" s="59"/>
      <c r="F347" s="59"/>
      <c r="G347" s="59"/>
      <c r="H347" s="60"/>
      <c r="I347" s="60"/>
      <c r="J347" s="61"/>
      <c r="K347" s="59"/>
      <c r="M347" s="59"/>
      <c r="N347" s="59"/>
      <c r="O347" s="59"/>
      <c r="R347" s="59"/>
      <c r="S347" s="59"/>
      <c r="T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  <c r="AP347" s="59"/>
      <c r="AQ347" s="59"/>
      <c r="AR347" s="59"/>
      <c r="AS347" s="59"/>
      <c r="AT347" s="59"/>
      <c r="AU347" s="59"/>
      <c r="AV347" s="59"/>
      <c r="AW347" s="59"/>
      <c r="AX347" s="59"/>
      <c r="AY347" s="59"/>
    </row>
    <row r="348" spans="1:51" x14ac:dyDescent="0.2">
      <c r="A348" s="59"/>
      <c r="B348" s="59"/>
      <c r="C348" s="59"/>
      <c r="D348" s="59"/>
      <c r="E348" s="59"/>
      <c r="F348" s="59"/>
      <c r="G348" s="59"/>
      <c r="H348" s="60"/>
      <c r="I348" s="60"/>
      <c r="J348" s="61"/>
      <c r="K348" s="59"/>
      <c r="M348" s="59"/>
      <c r="N348" s="59"/>
      <c r="O348" s="59"/>
      <c r="R348" s="59"/>
      <c r="S348" s="59"/>
      <c r="T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  <c r="AP348" s="59"/>
      <c r="AQ348" s="59"/>
      <c r="AR348" s="59"/>
      <c r="AS348" s="59"/>
      <c r="AT348" s="59"/>
      <c r="AU348" s="59"/>
      <c r="AV348" s="59"/>
      <c r="AW348" s="59"/>
      <c r="AX348" s="59"/>
      <c r="AY348" s="59"/>
    </row>
    <row r="349" spans="1:51" x14ac:dyDescent="0.2">
      <c r="A349" s="59"/>
      <c r="B349" s="59"/>
      <c r="C349" s="59"/>
      <c r="D349" s="59"/>
      <c r="E349" s="59"/>
      <c r="F349" s="59"/>
      <c r="G349" s="59"/>
      <c r="H349" s="60"/>
      <c r="I349" s="60"/>
      <c r="J349" s="61"/>
      <c r="K349" s="59"/>
      <c r="M349" s="59"/>
      <c r="N349" s="59"/>
      <c r="O349" s="59"/>
      <c r="R349" s="59"/>
      <c r="S349" s="59"/>
      <c r="T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  <c r="AQ349" s="59"/>
      <c r="AR349" s="59"/>
      <c r="AS349" s="59"/>
      <c r="AT349" s="59"/>
      <c r="AU349" s="59"/>
      <c r="AV349" s="59"/>
      <c r="AW349" s="59"/>
      <c r="AX349" s="59"/>
      <c r="AY349" s="59"/>
    </row>
    <row r="350" spans="1:51" x14ac:dyDescent="0.2">
      <c r="A350" s="59"/>
      <c r="B350" s="59"/>
      <c r="C350" s="59"/>
      <c r="D350" s="59"/>
      <c r="E350" s="59"/>
      <c r="F350" s="59"/>
      <c r="G350" s="59"/>
      <c r="H350" s="60"/>
      <c r="I350" s="60"/>
      <c r="J350" s="61"/>
      <c r="K350" s="59"/>
      <c r="M350" s="59"/>
      <c r="N350" s="59"/>
      <c r="O350" s="59"/>
      <c r="R350" s="59"/>
      <c r="S350" s="59"/>
      <c r="T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  <c r="AP350" s="59"/>
      <c r="AQ350" s="59"/>
      <c r="AR350" s="59"/>
      <c r="AS350" s="59"/>
      <c r="AT350" s="59"/>
      <c r="AU350" s="59"/>
      <c r="AV350" s="59"/>
      <c r="AW350" s="59"/>
      <c r="AX350" s="59"/>
      <c r="AY350" s="59"/>
    </row>
    <row r="351" spans="1:51" x14ac:dyDescent="0.2">
      <c r="A351" s="59"/>
      <c r="B351" s="59"/>
      <c r="C351" s="59"/>
      <c r="D351" s="59"/>
      <c r="E351" s="59"/>
      <c r="F351" s="59"/>
      <c r="G351" s="59"/>
      <c r="H351" s="60"/>
      <c r="I351" s="60"/>
      <c r="J351" s="61"/>
      <c r="K351" s="59"/>
      <c r="M351" s="59"/>
      <c r="N351" s="59"/>
      <c r="O351" s="59"/>
      <c r="R351" s="59"/>
      <c r="S351" s="59"/>
      <c r="T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  <c r="AN351" s="59"/>
      <c r="AO351" s="59"/>
      <c r="AP351" s="59"/>
      <c r="AQ351" s="59"/>
      <c r="AR351" s="59"/>
      <c r="AS351" s="59"/>
      <c r="AT351" s="59"/>
      <c r="AU351" s="59"/>
      <c r="AV351" s="59"/>
      <c r="AW351" s="59"/>
      <c r="AX351" s="59"/>
      <c r="AY351" s="59"/>
    </row>
    <row r="352" spans="1:51" x14ac:dyDescent="0.2">
      <c r="A352" s="59"/>
      <c r="B352" s="59"/>
      <c r="C352" s="59"/>
      <c r="D352" s="59"/>
      <c r="E352" s="59"/>
      <c r="F352" s="59"/>
      <c r="G352" s="59"/>
      <c r="H352" s="60"/>
      <c r="I352" s="60"/>
      <c r="J352" s="61"/>
      <c r="K352" s="59"/>
      <c r="M352" s="59"/>
      <c r="N352" s="59"/>
      <c r="O352" s="59"/>
      <c r="R352" s="59"/>
      <c r="S352" s="59"/>
      <c r="T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  <c r="AN352" s="59"/>
      <c r="AO352" s="59"/>
      <c r="AP352" s="59"/>
      <c r="AQ352" s="59"/>
      <c r="AR352" s="59"/>
      <c r="AS352" s="59"/>
      <c r="AT352" s="59"/>
      <c r="AU352" s="59"/>
      <c r="AV352" s="59"/>
      <c r="AW352" s="59"/>
      <c r="AX352" s="59"/>
      <c r="AY352" s="59"/>
    </row>
    <row r="353" spans="1:51" x14ac:dyDescent="0.2">
      <c r="A353" s="59"/>
      <c r="B353" s="59"/>
      <c r="C353" s="59"/>
      <c r="D353" s="59"/>
      <c r="E353" s="59"/>
      <c r="F353" s="59"/>
      <c r="G353" s="59"/>
      <c r="H353" s="60"/>
      <c r="I353" s="60"/>
      <c r="J353" s="61"/>
      <c r="K353" s="59"/>
      <c r="M353" s="59"/>
      <c r="N353" s="59"/>
      <c r="O353" s="59"/>
      <c r="R353" s="59"/>
      <c r="S353" s="59"/>
      <c r="T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  <c r="AN353" s="59"/>
      <c r="AO353" s="59"/>
      <c r="AP353" s="59"/>
      <c r="AQ353" s="59"/>
      <c r="AR353" s="59"/>
      <c r="AS353" s="59"/>
      <c r="AT353" s="59"/>
      <c r="AU353" s="59"/>
      <c r="AV353" s="59"/>
      <c r="AW353" s="59"/>
      <c r="AX353" s="59"/>
      <c r="AY353" s="59"/>
    </row>
    <row r="354" spans="1:51" x14ac:dyDescent="0.2">
      <c r="A354" s="59"/>
      <c r="B354" s="59"/>
      <c r="C354" s="59"/>
      <c r="D354" s="59"/>
      <c r="E354" s="59"/>
      <c r="F354" s="59"/>
      <c r="G354" s="59"/>
      <c r="H354" s="60"/>
      <c r="I354" s="60"/>
      <c r="J354" s="61"/>
      <c r="K354" s="59"/>
      <c r="M354" s="59"/>
      <c r="N354" s="59"/>
      <c r="O354" s="59"/>
      <c r="R354" s="59"/>
      <c r="S354" s="59"/>
      <c r="T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  <c r="AN354" s="59"/>
      <c r="AO354" s="59"/>
      <c r="AP354" s="59"/>
      <c r="AQ354" s="59"/>
      <c r="AR354" s="59"/>
      <c r="AS354" s="59"/>
      <c r="AT354" s="59"/>
      <c r="AU354" s="59"/>
      <c r="AV354" s="59"/>
      <c r="AW354" s="59"/>
      <c r="AX354" s="59"/>
      <c r="AY354" s="59"/>
    </row>
    <row r="355" spans="1:51" x14ac:dyDescent="0.2">
      <c r="A355" s="59"/>
      <c r="B355" s="59"/>
      <c r="C355" s="59"/>
      <c r="D355" s="59"/>
      <c r="E355" s="59"/>
      <c r="F355" s="59"/>
      <c r="G355" s="59"/>
      <c r="H355" s="60"/>
      <c r="I355" s="60"/>
      <c r="J355" s="61"/>
      <c r="K355" s="59"/>
      <c r="M355" s="59"/>
      <c r="N355" s="59"/>
      <c r="O355" s="59"/>
      <c r="R355" s="59"/>
      <c r="S355" s="59"/>
      <c r="T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  <c r="AP355" s="59"/>
      <c r="AQ355" s="59"/>
      <c r="AR355" s="59"/>
      <c r="AS355" s="59"/>
      <c r="AT355" s="59"/>
      <c r="AU355" s="59"/>
      <c r="AV355" s="59"/>
      <c r="AW355" s="59"/>
      <c r="AX355" s="59"/>
      <c r="AY355" s="59"/>
    </row>
    <row r="356" spans="1:51" x14ac:dyDescent="0.2">
      <c r="A356" s="59"/>
      <c r="B356" s="59"/>
      <c r="C356" s="59"/>
      <c r="D356" s="59"/>
      <c r="E356" s="59"/>
      <c r="F356" s="59"/>
      <c r="G356" s="59"/>
      <c r="H356" s="60"/>
      <c r="I356" s="60"/>
      <c r="J356" s="61"/>
      <c r="K356" s="59"/>
      <c r="M356" s="59"/>
      <c r="N356" s="59"/>
      <c r="O356" s="59"/>
      <c r="R356" s="59"/>
      <c r="S356" s="59"/>
      <c r="T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59"/>
      <c r="AU356" s="59"/>
      <c r="AV356" s="59"/>
      <c r="AW356" s="59"/>
      <c r="AX356" s="59"/>
      <c r="AY356" s="59"/>
    </row>
    <row r="357" spans="1:51" x14ac:dyDescent="0.2">
      <c r="A357" s="59"/>
      <c r="B357" s="59"/>
      <c r="C357" s="59"/>
      <c r="D357" s="59"/>
      <c r="E357" s="59"/>
      <c r="F357" s="59"/>
      <c r="G357" s="59"/>
      <c r="H357" s="60"/>
      <c r="I357" s="60"/>
      <c r="J357" s="61"/>
      <c r="K357" s="59"/>
      <c r="M357" s="59"/>
      <c r="N357" s="59"/>
      <c r="O357" s="59"/>
      <c r="R357" s="59"/>
      <c r="S357" s="59"/>
      <c r="T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  <c r="AP357" s="59"/>
      <c r="AQ357" s="59"/>
      <c r="AR357" s="59"/>
      <c r="AS357" s="59"/>
      <c r="AT357" s="59"/>
      <c r="AU357" s="59"/>
      <c r="AV357" s="59"/>
      <c r="AW357" s="59"/>
      <c r="AX357" s="59"/>
      <c r="AY357" s="59"/>
    </row>
    <row r="358" spans="1:51" x14ac:dyDescent="0.2">
      <c r="A358" s="59"/>
      <c r="B358" s="59"/>
      <c r="C358" s="59"/>
      <c r="D358" s="59"/>
      <c r="E358" s="59"/>
      <c r="F358" s="59"/>
      <c r="G358" s="59"/>
      <c r="H358" s="60"/>
      <c r="I358" s="60"/>
      <c r="J358" s="61"/>
      <c r="K358" s="59"/>
      <c r="M358" s="59"/>
      <c r="N358" s="59"/>
      <c r="O358" s="59"/>
      <c r="R358" s="59"/>
      <c r="S358" s="59"/>
      <c r="T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  <c r="AP358" s="59"/>
      <c r="AQ358" s="59"/>
      <c r="AR358" s="59"/>
      <c r="AS358" s="59"/>
      <c r="AT358" s="59"/>
      <c r="AU358" s="59"/>
      <c r="AV358" s="59"/>
      <c r="AW358" s="59"/>
      <c r="AX358" s="59"/>
      <c r="AY358" s="59"/>
    </row>
    <row r="359" spans="1:51" x14ac:dyDescent="0.2">
      <c r="A359" s="59"/>
      <c r="B359" s="59"/>
      <c r="C359" s="59"/>
      <c r="D359" s="59"/>
      <c r="E359" s="59"/>
      <c r="F359" s="59"/>
      <c r="G359" s="59"/>
      <c r="H359" s="60"/>
      <c r="I359" s="60"/>
      <c r="J359" s="61"/>
      <c r="K359" s="59"/>
      <c r="M359" s="59"/>
      <c r="N359" s="59"/>
      <c r="O359" s="59"/>
      <c r="R359" s="59"/>
      <c r="S359" s="59"/>
      <c r="T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  <c r="AP359" s="59"/>
      <c r="AQ359" s="59"/>
      <c r="AR359" s="59"/>
      <c r="AS359" s="59"/>
      <c r="AT359" s="59"/>
      <c r="AU359" s="59"/>
      <c r="AV359" s="59"/>
      <c r="AW359" s="59"/>
      <c r="AX359" s="59"/>
      <c r="AY359" s="59"/>
    </row>
    <row r="360" spans="1:51" x14ac:dyDescent="0.2">
      <c r="A360" s="59"/>
      <c r="B360" s="59"/>
      <c r="C360" s="59"/>
      <c r="D360" s="59"/>
      <c r="E360" s="59"/>
      <c r="F360" s="59"/>
      <c r="G360" s="59"/>
      <c r="H360" s="60"/>
      <c r="I360" s="60"/>
      <c r="J360" s="61"/>
      <c r="K360" s="59"/>
      <c r="M360" s="59"/>
      <c r="N360" s="59"/>
      <c r="O360" s="59"/>
      <c r="R360" s="59"/>
      <c r="S360" s="59"/>
      <c r="T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  <c r="AN360" s="59"/>
      <c r="AO360" s="59"/>
      <c r="AP360" s="59"/>
      <c r="AQ360" s="59"/>
      <c r="AR360" s="59"/>
      <c r="AS360" s="59"/>
      <c r="AT360" s="59"/>
      <c r="AU360" s="59"/>
      <c r="AV360" s="59"/>
      <c r="AW360" s="59"/>
      <c r="AX360" s="59"/>
      <c r="AY360" s="59"/>
    </row>
    <row r="361" spans="1:51" x14ac:dyDescent="0.2">
      <c r="A361" s="59"/>
      <c r="B361" s="59"/>
      <c r="C361" s="59"/>
      <c r="D361" s="59"/>
      <c r="E361" s="59"/>
      <c r="F361" s="59"/>
      <c r="G361" s="59"/>
      <c r="H361" s="60"/>
      <c r="I361" s="60"/>
      <c r="J361" s="61"/>
      <c r="K361" s="59"/>
      <c r="M361" s="59"/>
      <c r="N361" s="59"/>
      <c r="O361" s="59"/>
      <c r="R361" s="59"/>
      <c r="S361" s="59"/>
      <c r="T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  <c r="AP361" s="59"/>
      <c r="AQ361" s="59"/>
      <c r="AR361" s="59"/>
      <c r="AS361" s="59"/>
      <c r="AT361" s="59"/>
      <c r="AU361" s="59"/>
      <c r="AV361" s="59"/>
      <c r="AW361" s="59"/>
      <c r="AX361" s="59"/>
      <c r="AY361" s="59"/>
    </row>
    <row r="362" spans="1:51" x14ac:dyDescent="0.2">
      <c r="A362" s="59"/>
      <c r="B362" s="59"/>
      <c r="C362" s="59"/>
      <c r="D362" s="59"/>
      <c r="E362" s="59"/>
      <c r="F362" s="59"/>
      <c r="G362" s="59"/>
      <c r="H362" s="60"/>
      <c r="I362" s="60"/>
      <c r="J362" s="61"/>
      <c r="K362" s="59"/>
      <c r="M362" s="59"/>
      <c r="N362" s="59"/>
      <c r="O362" s="59"/>
      <c r="R362" s="59"/>
      <c r="S362" s="59"/>
      <c r="T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  <c r="AQ362" s="59"/>
      <c r="AR362" s="59"/>
      <c r="AS362" s="59"/>
      <c r="AT362" s="59"/>
      <c r="AU362" s="59"/>
      <c r="AV362" s="59"/>
      <c r="AW362" s="59"/>
      <c r="AX362" s="59"/>
      <c r="AY362" s="59"/>
    </row>
    <row r="363" spans="1:51" x14ac:dyDescent="0.2">
      <c r="A363" s="59"/>
      <c r="B363" s="59"/>
      <c r="C363" s="59"/>
      <c r="D363" s="59"/>
      <c r="E363" s="59"/>
      <c r="F363" s="59"/>
      <c r="G363" s="59"/>
      <c r="H363" s="60"/>
      <c r="I363" s="60"/>
      <c r="J363" s="61"/>
      <c r="K363" s="59"/>
      <c r="M363" s="59"/>
      <c r="N363" s="59"/>
      <c r="O363" s="59"/>
      <c r="R363" s="59"/>
      <c r="S363" s="59"/>
      <c r="T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  <c r="AQ363" s="59"/>
      <c r="AR363" s="59"/>
      <c r="AS363" s="59"/>
      <c r="AT363" s="59"/>
      <c r="AU363" s="59"/>
      <c r="AV363" s="59"/>
      <c r="AW363" s="59"/>
      <c r="AX363" s="59"/>
      <c r="AY363" s="59"/>
    </row>
    <row r="364" spans="1:51" x14ac:dyDescent="0.2">
      <c r="A364" s="59"/>
      <c r="B364" s="59"/>
      <c r="C364" s="59"/>
      <c r="D364" s="59"/>
      <c r="E364" s="59"/>
      <c r="F364" s="59"/>
      <c r="G364" s="59"/>
      <c r="H364" s="60"/>
      <c r="I364" s="60"/>
      <c r="J364" s="61"/>
      <c r="K364" s="59"/>
      <c r="M364" s="59"/>
      <c r="N364" s="59"/>
      <c r="O364" s="59"/>
      <c r="R364" s="59"/>
      <c r="S364" s="59"/>
      <c r="T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  <c r="AP364" s="59"/>
      <c r="AQ364" s="59"/>
      <c r="AR364" s="59"/>
      <c r="AS364" s="59"/>
      <c r="AT364" s="59"/>
      <c r="AU364" s="59"/>
      <c r="AV364" s="59"/>
      <c r="AW364" s="59"/>
      <c r="AX364" s="59"/>
      <c r="AY364" s="59"/>
    </row>
    <row r="365" spans="1:51" x14ac:dyDescent="0.2">
      <c r="A365" s="59"/>
      <c r="B365" s="59"/>
      <c r="C365" s="59"/>
      <c r="D365" s="59"/>
      <c r="E365" s="59"/>
      <c r="F365" s="59"/>
      <c r="G365" s="59"/>
      <c r="H365" s="60"/>
      <c r="I365" s="60"/>
      <c r="J365" s="61"/>
      <c r="K365" s="59"/>
      <c r="M365" s="59"/>
      <c r="N365" s="59"/>
      <c r="O365" s="59"/>
      <c r="R365" s="59"/>
      <c r="S365" s="59"/>
      <c r="T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  <c r="AP365" s="59"/>
      <c r="AQ365" s="59"/>
      <c r="AR365" s="59"/>
      <c r="AS365" s="59"/>
      <c r="AT365" s="59"/>
      <c r="AU365" s="59"/>
      <c r="AV365" s="59"/>
      <c r="AW365" s="59"/>
      <c r="AX365" s="59"/>
      <c r="AY365" s="59"/>
    </row>
    <row r="366" spans="1:51" x14ac:dyDescent="0.2">
      <c r="A366" s="59"/>
      <c r="B366" s="59"/>
      <c r="C366" s="59"/>
      <c r="D366" s="59"/>
      <c r="E366" s="59"/>
      <c r="F366" s="59"/>
      <c r="G366" s="59"/>
      <c r="H366" s="60"/>
      <c r="I366" s="60"/>
      <c r="J366" s="61"/>
      <c r="K366" s="59"/>
      <c r="M366" s="59"/>
      <c r="N366" s="59"/>
      <c r="O366" s="59"/>
      <c r="R366" s="59"/>
      <c r="S366" s="59"/>
      <c r="T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59"/>
      <c r="AV366" s="59"/>
      <c r="AW366" s="59"/>
      <c r="AX366" s="59"/>
      <c r="AY366" s="59"/>
    </row>
    <row r="367" spans="1:51" x14ac:dyDescent="0.2">
      <c r="A367" s="59"/>
      <c r="B367" s="59"/>
      <c r="C367" s="59"/>
      <c r="D367" s="59"/>
      <c r="E367" s="59"/>
      <c r="F367" s="59"/>
      <c r="G367" s="59"/>
      <c r="H367" s="60"/>
      <c r="I367" s="60"/>
      <c r="J367" s="61"/>
      <c r="K367" s="59"/>
      <c r="M367" s="59"/>
      <c r="N367" s="59"/>
      <c r="O367" s="59"/>
      <c r="R367" s="59"/>
      <c r="S367" s="59"/>
      <c r="T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  <c r="AN367" s="59"/>
      <c r="AO367" s="59"/>
      <c r="AP367" s="59"/>
      <c r="AQ367" s="59"/>
      <c r="AR367" s="59"/>
      <c r="AS367" s="59"/>
      <c r="AT367" s="59"/>
      <c r="AU367" s="59"/>
      <c r="AV367" s="59"/>
      <c r="AW367" s="59"/>
      <c r="AX367" s="59"/>
      <c r="AY367" s="59"/>
    </row>
    <row r="368" spans="1:51" x14ac:dyDescent="0.2">
      <c r="A368" s="59"/>
      <c r="B368" s="59"/>
      <c r="C368" s="59"/>
      <c r="D368" s="59"/>
      <c r="E368" s="59"/>
      <c r="F368" s="59"/>
      <c r="G368" s="59"/>
      <c r="H368" s="60"/>
      <c r="I368" s="60"/>
      <c r="J368" s="61"/>
      <c r="K368" s="59"/>
      <c r="M368" s="59"/>
      <c r="N368" s="59"/>
      <c r="O368" s="59"/>
      <c r="R368" s="59"/>
      <c r="S368" s="59"/>
      <c r="T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  <c r="AQ368" s="59"/>
      <c r="AR368" s="59"/>
      <c r="AS368" s="59"/>
      <c r="AT368" s="59"/>
      <c r="AU368" s="59"/>
      <c r="AV368" s="59"/>
      <c r="AW368" s="59"/>
      <c r="AX368" s="59"/>
      <c r="AY368" s="59"/>
    </row>
    <row r="369" spans="1:51" x14ac:dyDescent="0.2">
      <c r="A369" s="59"/>
      <c r="B369" s="59"/>
      <c r="C369" s="59"/>
      <c r="D369" s="59"/>
      <c r="E369" s="59"/>
      <c r="F369" s="59"/>
      <c r="G369" s="59"/>
      <c r="H369" s="60"/>
      <c r="I369" s="60"/>
      <c r="J369" s="61"/>
      <c r="K369" s="59"/>
      <c r="M369" s="59"/>
      <c r="N369" s="59"/>
      <c r="O369" s="59"/>
      <c r="R369" s="59"/>
      <c r="S369" s="59"/>
      <c r="T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  <c r="AP369" s="59"/>
      <c r="AQ369" s="59"/>
      <c r="AR369" s="59"/>
      <c r="AS369" s="59"/>
      <c r="AT369" s="59"/>
      <c r="AU369" s="59"/>
      <c r="AV369" s="59"/>
      <c r="AW369" s="59"/>
      <c r="AX369" s="59"/>
      <c r="AY369" s="59"/>
    </row>
    <row r="370" spans="1:51" x14ac:dyDescent="0.2">
      <c r="A370" s="59"/>
      <c r="B370" s="59"/>
      <c r="C370" s="59"/>
      <c r="D370" s="59"/>
      <c r="E370" s="59"/>
      <c r="F370" s="59"/>
      <c r="G370" s="59"/>
      <c r="H370" s="60"/>
      <c r="I370" s="60"/>
      <c r="J370" s="61"/>
      <c r="K370" s="59"/>
      <c r="M370" s="59"/>
      <c r="N370" s="59"/>
      <c r="O370" s="59"/>
      <c r="R370" s="59"/>
      <c r="S370" s="59"/>
      <c r="T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  <c r="AN370" s="59"/>
      <c r="AO370" s="59"/>
      <c r="AP370" s="59"/>
      <c r="AQ370" s="59"/>
      <c r="AR370" s="59"/>
      <c r="AS370" s="59"/>
      <c r="AT370" s="59"/>
      <c r="AU370" s="59"/>
      <c r="AV370" s="59"/>
      <c r="AW370" s="59"/>
      <c r="AX370" s="59"/>
      <c r="AY370" s="59"/>
    </row>
    <row r="371" spans="1:51" x14ac:dyDescent="0.2">
      <c r="A371" s="59"/>
      <c r="B371" s="59"/>
      <c r="C371" s="59"/>
      <c r="D371" s="59"/>
      <c r="E371" s="59"/>
      <c r="F371" s="59"/>
      <c r="G371" s="59"/>
      <c r="H371" s="60"/>
      <c r="I371" s="60"/>
      <c r="J371" s="61"/>
      <c r="K371" s="59"/>
      <c r="M371" s="59"/>
      <c r="N371" s="59"/>
      <c r="O371" s="59"/>
      <c r="R371" s="59"/>
      <c r="S371" s="59"/>
      <c r="T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  <c r="AN371" s="59"/>
      <c r="AO371" s="59"/>
      <c r="AP371" s="59"/>
      <c r="AQ371" s="59"/>
      <c r="AR371" s="59"/>
      <c r="AS371" s="59"/>
      <c r="AT371" s="59"/>
      <c r="AU371" s="59"/>
      <c r="AV371" s="59"/>
      <c r="AW371" s="59"/>
      <c r="AX371" s="59"/>
      <c r="AY371" s="59"/>
    </row>
    <row r="372" spans="1:51" x14ac:dyDescent="0.2">
      <c r="A372" s="59"/>
      <c r="B372" s="59"/>
      <c r="C372" s="59"/>
      <c r="D372" s="59"/>
      <c r="E372" s="59"/>
      <c r="F372" s="59"/>
      <c r="G372" s="59"/>
      <c r="H372" s="60"/>
      <c r="I372" s="60"/>
      <c r="J372" s="61"/>
      <c r="K372" s="59"/>
      <c r="M372" s="59"/>
      <c r="N372" s="59"/>
      <c r="O372" s="59"/>
      <c r="R372" s="59"/>
      <c r="S372" s="59"/>
      <c r="T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  <c r="AN372" s="59"/>
      <c r="AO372" s="59"/>
      <c r="AP372" s="59"/>
      <c r="AQ372" s="59"/>
      <c r="AR372" s="59"/>
      <c r="AS372" s="59"/>
      <c r="AT372" s="59"/>
      <c r="AU372" s="59"/>
      <c r="AV372" s="59"/>
      <c r="AW372" s="59"/>
      <c r="AX372" s="59"/>
      <c r="AY372" s="59"/>
    </row>
    <row r="373" spans="1:51" x14ac:dyDescent="0.2">
      <c r="A373" s="59"/>
      <c r="B373" s="59"/>
      <c r="C373" s="59"/>
      <c r="D373" s="59"/>
      <c r="E373" s="59"/>
      <c r="F373" s="59"/>
      <c r="G373" s="59"/>
      <c r="H373" s="60"/>
      <c r="I373" s="60"/>
      <c r="J373" s="61"/>
      <c r="K373" s="59"/>
      <c r="M373" s="59"/>
      <c r="N373" s="59"/>
      <c r="O373" s="59"/>
      <c r="R373" s="59"/>
      <c r="S373" s="59"/>
      <c r="T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  <c r="AN373" s="59"/>
      <c r="AO373" s="59"/>
      <c r="AP373" s="59"/>
      <c r="AQ373" s="59"/>
      <c r="AR373" s="59"/>
      <c r="AS373" s="59"/>
      <c r="AT373" s="59"/>
      <c r="AU373" s="59"/>
      <c r="AV373" s="59"/>
      <c r="AW373" s="59"/>
      <c r="AX373" s="59"/>
      <c r="AY373" s="59"/>
    </row>
    <row r="374" spans="1:51" x14ac:dyDescent="0.2">
      <c r="A374" s="59"/>
      <c r="B374" s="59"/>
      <c r="C374" s="59"/>
      <c r="D374" s="59"/>
      <c r="E374" s="59"/>
      <c r="F374" s="59"/>
      <c r="G374" s="59"/>
      <c r="H374" s="60"/>
      <c r="I374" s="60"/>
      <c r="J374" s="61"/>
      <c r="K374" s="59"/>
      <c r="M374" s="59"/>
      <c r="N374" s="59"/>
      <c r="O374" s="59"/>
      <c r="R374" s="59"/>
      <c r="S374" s="59"/>
      <c r="T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  <c r="AN374" s="59"/>
      <c r="AO374" s="59"/>
      <c r="AP374" s="59"/>
      <c r="AQ374" s="59"/>
      <c r="AR374" s="59"/>
      <c r="AS374" s="59"/>
      <c r="AT374" s="59"/>
      <c r="AU374" s="59"/>
      <c r="AV374" s="59"/>
      <c r="AW374" s="59"/>
      <c r="AX374" s="59"/>
      <c r="AY374" s="59"/>
    </row>
    <row r="375" spans="1:51" x14ac:dyDescent="0.2">
      <c r="A375" s="59"/>
      <c r="B375" s="59"/>
      <c r="C375" s="59"/>
      <c r="D375" s="59"/>
      <c r="E375" s="59"/>
      <c r="F375" s="59"/>
      <c r="G375" s="59"/>
      <c r="H375" s="60"/>
      <c r="I375" s="60"/>
      <c r="J375" s="61"/>
      <c r="K375" s="59"/>
      <c r="M375" s="59"/>
      <c r="N375" s="59"/>
      <c r="O375" s="59"/>
      <c r="R375" s="59"/>
      <c r="S375" s="59"/>
      <c r="T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  <c r="AP375" s="59"/>
      <c r="AQ375" s="59"/>
      <c r="AR375" s="59"/>
      <c r="AS375" s="59"/>
      <c r="AT375" s="59"/>
      <c r="AU375" s="59"/>
      <c r="AV375" s="59"/>
      <c r="AW375" s="59"/>
      <c r="AX375" s="59"/>
      <c r="AY375" s="59"/>
    </row>
    <row r="376" spans="1:51" x14ac:dyDescent="0.2">
      <c r="A376" s="59"/>
      <c r="B376" s="59"/>
      <c r="C376" s="59"/>
      <c r="D376" s="59"/>
      <c r="E376" s="59"/>
      <c r="F376" s="59"/>
      <c r="G376" s="59"/>
      <c r="H376" s="60"/>
      <c r="I376" s="60"/>
      <c r="J376" s="61"/>
      <c r="K376" s="59"/>
      <c r="M376" s="59"/>
      <c r="N376" s="59"/>
      <c r="O376" s="59"/>
      <c r="R376" s="59"/>
      <c r="S376" s="59"/>
      <c r="T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  <c r="AN376" s="59"/>
      <c r="AO376" s="59"/>
      <c r="AP376" s="59"/>
      <c r="AQ376" s="59"/>
      <c r="AR376" s="59"/>
      <c r="AS376" s="59"/>
      <c r="AT376" s="59"/>
      <c r="AU376" s="59"/>
      <c r="AV376" s="59"/>
      <c r="AW376" s="59"/>
      <c r="AX376" s="59"/>
      <c r="AY376" s="59"/>
    </row>
    <row r="377" spans="1:51" x14ac:dyDescent="0.2">
      <c r="A377" s="59"/>
      <c r="B377" s="59"/>
      <c r="C377" s="59"/>
      <c r="D377" s="59"/>
      <c r="E377" s="59"/>
      <c r="F377" s="59"/>
      <c r="G377" s="59"/>
      <c r="H377" s="60"/>
      <c r="I377" s="60"/>
      <c r="J377" s="61"/>
      <c r="K377" s="59"/>
      <c r="M377" s="59"/>
      <c r="N377" s="59"/>
      <c r="O377" s="59"/>
      <c r="R377" s="59"/>
      <c r="S377" s="59"/>
      <c r="T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  <c r="AQ377" s="59"/>
      <c r="AR377" s="59"/>
      <c r="AS377" s="59"/>
      <c r="AT377" s="59"/>
      <c r="AU377" s="59"/>
      <c r="AV377" s="59"/>
      <c r="AW377" s="59"/>
      <c r="AX377" s="59"/>
      <c r="AY377" s="59"/>
    </row>
    <row r="378" spans="1:51" x14ac:dyDescent="0.2">
      <c r="A378" s="59"/>
      <c r="B378" s="59"/>
      <c r="C378" s="59"/>
      <c r="D378" s="59"/>
      <c r="E378" s="59"/>
      <c r="F378" s="59"/>
      <c r="G378" s="59"/>
      <c r="H378" s="60"/>
      <c r="I378" s="60"/>
      <c r="J378" s="61"/>
      <c r="K378" s="59"/>
      <c r="M378" s="59"/>
      <c r="N378" s="59"/>
      <c r="O378" s="59"/>
      <c r="R378" s="59"/>
      <c r="S378" s="59"/>
      <c r="T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  <c r="AP378" s="59"/>
      <c r="AQ378" s="59"/>
      <c r="AR378" s="59"/>
      <c r="AS378" s="59"/>
      <c r="AT378" s="59"/>
      <c r="AU378" s="59"/>
      <c r="AV378" s="59"/>
      <c r="AW378" s="59"/>
      <c r="AX378" s="59"/>
      <c r="AY378" s="59"/>
    </row>
    <row r="379" spans="1:51" x14ac:dyDescent="0.2">
      <c r="A379" s="59"/>
      <c r="B379" s="59"/>
      <c r="C379" s="59"/>
      <c r="D379" s="59"/>
      <c r="E379" s="59"/>
      <c r="F379" s="59"/>
      <c r="G379" s="59"/>
      <c r="H379" s="60"/>
      <c r="I379" s="60"/>
      <c r="J379" s="61"/>
      <c r="K379" s="59"/>
      <c r="M379" s="59"/>
      <c r="N379" s="59"/>
      <c r="O379" s="59"/>
      <c r="R379" s="59"/>
      <c r="S379" s="59"/>
      <c r="T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  <c r="AP379" s="59"/>
      <c r="AQ379" s="59"/>
      <c r="AR379" s="59"/>
      <c r="AS379" s="59"/>
      <c r="AT379" s="59"/>
      <c r="AU379" s="59"/>
      <c r="AV379" s="59"/>
      <c r="AW379" s="59"/>
      <c r="AX379" s="59"/>
      <c r="AY379" s="59"/>
    </row>
    <row r="380" spans="1:51" x14ac:dyDescent="0.2">
      <c r="A380" s="59"/>
      <c r="B380" s="59"/>
      <c r="C380" s="59"/>
      <c r="D380" s="59"/>
      <c r="E380" s="59"/>
      <c r="F380" s="59"/>
      <c r="G380" s="59"/>
      <c r="H380" s="60"/>
      <c r="I380" s="60"/>
      <c r="J380" s="61"/>
      <c r="K380" s="59"/>
      <c r="M380" s="59"/>
      <c r="N380" s="59"/>
      <c r="O380" s="59"/>
      <c r="R380" s="59"/>
      <c r="S380" s="59"/>
      <c r="T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  <c r="AP380" s="59"/>
      <c r="AQ380" s="59"/>
      <c r="AR380" s="59"/>
      <c r="AS380" s="59"/>
      <c r="AT380" s="59"/>
      <c r="AU380" s="59"/>
      <c r="AV380" s="59"/>
      <c r="AW380" s="59"/>
      <c r="AX380" s="59"/>
      <c r="AY380" s="59"/>
    </row>
    <row r="381" spans="1:51" x14ac:dyDescent="0.2">
      <c r="A381" s="59"/>
      <c r="B381" s="59"/>
      <c r="C381" s="59"/>
      <c r="D381" s="59"/>
      <c r="E381" s="59"/>
      <c r="F381" s="59"/>
      <c r="G381" s="59"/>
      <c r="H381" s="60"/>
      <c r="I381" s="60"/>
      <c r="J381" s="61"/>
      <c r="K381" s="59"/>
      <c r="M381" s="59"/>
      <c r="N381" s="59"/>
      <c r="O381" s="59"/>
      <c r="R381" s="59"/>
      <c r="S381" s="59"/>
      <c r="T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  <c r="AP381" s="59"/>
      <c r="AQ381" s="59"/>
      <c r="AR381" s="59"/>
      <c r="AS381" s="59"/>
      <c r="AT381" s="59"/>
      <c r="AU381" s="59"/>
      <c r="AV381" s="59"/>
      <c r="AW381" s="59"/>
      <c r="AX381" s="59"/>
      <c r="AY381" s="59"/>
    </row>
    <row r="382" spans="1:51" x14ac:dyDescent="0.2">
      <c r="A382" s="59"/>
      <c r="B382" s="59"/>
      <c r="C382" s="59"/>
      <c r="D382" s="59"/>
      <c r="E382" s="59"/>
      <c r="F382" s="59"/>
      <c r="G382" s="59"/>
      <c r="H382" s="60"/>
      <c r="I382" s="60"/>
      <c r="J382" s="61"/>
      <c r="K382" s="59"/>
      <c r="M382" s="59"/>
      <c r="N382" s="59"/>
      <c r="O382" s="59"/>
      <c r="R382" s="59"/>
      <c r="S382" s="59"/>
      <c r="T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  <c r="AP382" s="59"/>
      <c r="AQ382" s="59"/>
      <c r="AR382" s="59"/>
      <c r="AS382" s="59"/>
      <c r="AT382" s="59"/>
      <c r="AU382" s="59"/>
      <c r="AV382" s="59"/>
      <c r="AW382" s="59"/>
      <c r="AX382" s="59"/>
      <c r="AY382" s="59"/>
    </row>
    <row r="383" spans="1:51" x14ac:dyDescent="0.2">
      <c r="A383" s="59"/>
      <c r="B383" s="59"/>
      <c r="C383" s="59"/>
      <c r="D383" s="59"/>
      <c r="E383" s="59"/>
      <c r="F383" s="59"/>
      <c r="G383" s="59"/>
      <c r="H383" s="60"/>
      <c r="I383" s="60"/>
      <c r="J383" s="61"/>
      <c r="K383" s="59"/>
      <c r="M383" s="59"/>
      <c r="N383" s="59"/>
      <c r="O383" s="59"/>
      <c r="R383" s="59"/>
      <c r="S383" s="59"/>
      <c r="T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  <c r="AP383" s="59"/>
      <c r="AQ383" s="59"/>
      <c r="AR383" s="59"/>
      <c r="AS383" s="59"/>
      <c r="AT383" s="59"/>
      <c r="AU383" s="59"/>
      <c r="AV383" s="59"/>
      <c r="AW383" s="59"/>
      <c r="AX383" s="59"/>
      <c r="AY383" s="59"/>
    </row>
    <row r="384" spans="1:51" x14ac:dyDescent="0.2">
      <c r="A384" s="59"/>
      <c r="B384" s="59"/>
      <c r="C384" s="59"/>
      <c r="D384" s="59"/>
      <c r="E384" s="59"/>
      <c r="F384" s="59"/>
      <c r="G384" s="59"/>
      <c r="H384" s="60"/>
      <c r="I384" s="60"/>
      <c r="J384" s="61"/>
      <c r="K384" s="59"/>
      <c r="M384" s="59"/>
      <c r="N384" s="59"/>
      <c r="O384" s="59"/>
      <c r="R384" s="59"/>
      <c r="S384" s="59"/>
      <c r="T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  <c r="AN384" s="59"/>
      <c r="AO384" s="59"/>
      <c r="AP384" s="59"/>
      <c r="AQ384" s="59"/>
      <c r="AR384" s="59"/>
      <c r="AS384" s="59"/>
      <c r="AT384" s="59"/>
      <c r="AU384" s="59"/>
      <c r="AV384" s="59"/>
      <c r="AW384" s="59"/>
      <c r="AX384" s="59"/>
      <c r="AY384" s="59"/>
    </row>
    <row r="385" spans="1:51" x14ac:dyDescent="0.2">
      <c r="A385" s="59"/>
      <c r="B385" s="59"/>
      <c r="C385" s="59"/>
      <c r="D385" s="59"/>
      <c r="E385" s="59"/>
      <c r="F385" s="59"/>
      <c r="G385" s="59"/>
      <c r="H385" s="60"/>
      <c r="I385" s="60"/>
      <c r="J385" s="61"/>
      <c r="K385" s="59"/>
      <c r="M385" s="59"/>
      <c r="N385" s="59"/>
      <c r="O385" s="59"/>
      <c r="R385" s="59"/>
      <c r="S385" s="59"/>
      <c r="T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  <c r="AP385" s="59"/>
      <c r="AQ385" s="59"/>
      <c r="AR385" s="59"/>
      <c r="AS385" s="59"/>
      <c r="AT385" s="59"/>
      <c r="AU385" s="59"/>
      <c r="AV385" s="59"/>
      <c r="AW385" s="59"/>
      <c r="AX385" s="59"/>
      <c r="AY385" s="59"/>
    </row>
    <row r="386" spans="1:51" x14ac:dyDescent="0.2">
      <c r="A386" s="59"/>
      <c r="B386" s="59"/>
      <c r="C386" s="59"/>
      <c r="D386" s="59"/>
      <c r="E386" s="59"/>
      <c r="F386" s="59"/>
      <c r="G386" s="59"/>
      <c r="H386" s="60"/>
      <c r="I386" s="60"/>
      <c r="J386" s="61"/>
      <c r="K386" s="59"/>
      <c r="M386" s="59"/>
      <c r="N386" s="59"/>
      <c r="O386" s="59"/>
      <c r="R386" s="59"/>
      <c r="S386" s="59"/>
      <c r="T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  <c r="AP386" s="59"/>
      <c r="AQ386" s="59"/>
      <c r="AR386" s="59"/>
      <c r="AS386" s="59"/>
      <c r="AT386" s="59"/>
      <c r="AU386" s="59"/>
      <c r="AV386" s="59"/>
      <c r="AW386" s="59"/>
      <c r="AX386" s="59"/>
      <c r="AY386" s="59"/>
    </row>
    <row r="387" spans="1:51" x14ac:dyDescent="0.2">
      <c r="A387" s="59"/>
      <c r="B387" s="59"/>
      <c r="C387" s="59"/>
      <c r="D387" s="59"/>
      <c r="E387" s="59"/>
      <c r="F387" s="59"/>
      <c r="G387" s="59"/>
      <c r="H387" s="60"/>
      <c r="I387" s="60"/>
      <c r="J387" s="61"/>
      <c r="K387" s="59"/>
      <c r="M387" s="59"/>
      <c r="N387" s="59"/>
      <c r="O387" s="59"/>
      <c r="R387" s="59"/>
      <c r="S387" s="59"/>
      <c r="T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  <c r="AQ387" s="59"/>
      <c r="AR387" s="59"/>
      <c r="AS387" s="59"/>
      <c r="AT387" s="59"/>
      <c r="AU387" s="59"/>
      <c r="AV387" s="59"/>
      <c r="AW387" s="59"/>
      <c r="AX387" s="59"/>
      <c r="AY387" s="59"/>
    </row>
    <row r="388" spans="1:51" x14ac:dyDescent="0.2">
      <c r="A388" s="59"/>
      <c r="B388" s="59"/>
      <c r="C388" s="59"/>
      <c r="D388" s="59"/>
      <c r="E388" s="59"/>
      <c r="F388" s="59"/>
      <c r="G388" s="59"/>
      <c r="H388" s="60"/>
      <c r="I388" s="60"/>
      <c r="J388" s="61"/>
      <c r="K388" s="59"/>
      <c r="M388" s="59"/>
      <c r="N388" s="59"/>
      <c r="O388" s="59"/>
      <c r="R388" s="59"/>
      <c r="S388" s="59"/>
      <c r="T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  <c r="AP388" s="59"/>
      <c r="AQ388" s="59"/>
      <c r="AR388" s="59"/>
      <c r="AS388" s="59"/>
      <c r="AT388" s="59"/>
      <c r="AU388" s="59"/>
      <c r="AV388" s="59"/>
      <c r="AW388" s="59"/>
      <c r="AX388" s="59"/>
      <c r="AY388" s="59"/>
    </row>
    <row r="389" spans="1:51" x14ac:dyDescent="0.2">
      <c r="A389" s="59"/>
      <c r="B389" s="59"/>
      <c r="C389" s="59"/>
      <c r="D389" s="59"/>
      <c r="E389" s="59"/>
      <c r="F389" s="59"/>
      <c r="G389" s="59"/>
      <c r="H389" s="60"/>
      <c r="I389" s="60"/>
      <c r="J389" s="61"/>
      <c r="K389" s="59"/>
      <c r="M389" s="59"/>
      <c r="N389" s="59"/>
      <c r="O389" s="59"/>
      <c r="R389" s="59"/>
      <c r="S389" s="59"/>
      <c r="T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  <c r="AP389" s="59"/>
      <c r="AQ389" s="59"/>
      <c r="AR389" s="59"/>
      <c r="AS389" s="59"/>
      <c r="AT389" s="59"/>
      <c r="AU389" s="59"/>
      <c r="AV389" s="59"/>
      <c r="AW389" s="59"/>
      <c r="AX389" s="59"/>
      <c r="AY389" s="59"/>
    </row>
    <row r="390" spans="1:51" x14ac:dyDescent="0.2">
      <c r="A390" s="59"/>
      <c r="B390" s="59"/>
      <c r="C390" s="59"/>
      <c r="D390" s="59"/>
      <c r="E390" s="59"/>
      <c r="F390" s="59"/>
      <c r="G390" s="59"/>
      <c r="H390" s="60"/>
      <c r="I390" s="60"/>
      <c r="J390" s="61"/>
      <c r="K390" s="59"/>
      <c r="M390" s="59"/>
      <c r="N390" s="59"/>
      <c r="O390" s="59"/>
      <c r="R390" s="59"/>
      <c r="S390" s="59"/>
      <c r="T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  <c r="AP390" s="59"/>
      <c r="AQ390" s="59"/>
      <c r="AR390" s="59"/>
      <c r="AS390" s="59"/>
      <c r="AT390" s="59"/>
      <c r="AU390" s="59"/>
      <c r="AV390" s="59"/>
      <c r="AW390" s="59"/>
      <c r="AX390" s="59"/>
      <c r="AY390" s="59"/>
    </row>
    <row r="391" spans="1:51" x14ac:dyDescent="0.2">
      <c r="A391" s="59"/>
      <c r="B391" s="59"/>
      <c r="C391" s="59"/>
      <c r="D391" s="59"/>
      <c r="E391" s="59"/>
      <c r="F391" s="59"/>
      <c r="G391" s="59"/>
      <c r="H391" s="60"/>
      <c r="I391" s="60"/>
      <c r="J391" s="61"/>
      <c r="K391" s="59"/>
      <c r="M391" s="59"/>
      <c r="N391" s="59"/>
      <c r="O391" s="59"/>
      <c r="R391" s="59"/>
      <c r="S391" s="59"/>
      <c r="T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  <c r="AP391" s="59"/>
      <c r="AQ391" s="59"/>
      <c r="AR391" s="59"/>
      <c r="AS391" s="59"/>
      <c r="AT391" s="59"/>
      <c r="AU391" s="59"/>
      <c r="AV391" s="59"/>
      <c r="AW391" s="59"/>
      <c r="AX391" s="59"/>
      <c r="AY391" s="59"/>
    </row>
    <row r="392" spans="1:51" x14ac:dyDescent="0.2">
      <c r="A392" s="59"/>
      <c r="B392" s="59"/>
      <c r="C392" s="59"/>
      <c r="D392" s="59"/>
      <c r="E392" s="59"/>
      <c r="F392" s="59"/>
      <c r="G392" s="59"/>
      <c r="H392" s="60"/>
      <c r="I392" s="60"/>
      <c r="J392" s="61"/>
      <c r="K392" s="59"/>
      <c r="M392" s="59"/>
      <c r="N392" s="59"/>
      <c r="O392" s="59"/>
      <c r="R392" s="59"/>
      <c r="S392" s="59"/>
      <c r="T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  <c r="AQ392" s="59"/>
      <c r="AR392" s="59"/>
      <c r="AS392" s="59"/>
      <c r="AT392" s="59"/>
      <c r="AU392" s="59"/>
      <c r="AV392" s="59"/>
      <c r="AW392" s="59"/>
      <c r="AX392" s="59"/>
      <c r="AY392" s="59"/>
    </row>
    <row r="393" spans="1:51" x14ac:dyDescent="0.2">
      <c r="A393" s="59"/>
      <c r="B393" s="59"/>
      <c r="C393" s="59"/>
      <c r="D393" s="59"/>
      <c r="E393" s="59"/>
      <c r="F393" s="59"/>
      <c r="G393" s="59"/>
      <c r="H393" s="60"/>
      <c r="I393" s="60"/>
      <c r="J393" s="61"/>
      <c r="K393" s="59"/>
      <c r="M393" s="59"/>
      <c r="N393" s="59"/>
      <c r="O393" s="59"/>
      <c r="R393" s="59"/>
      <c r="S393" s="59"/>
      <c r="T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  <c r="AP393" s="59"/>
      <c r="AQ393" s="59"/>
      <c r="AR393" s="59"/>
      <c r="AS393" s="59"/>
      <c r="AT393" s="59"/>
      <c r="AU393" s="59"/>
      <c r="AV393" s="59"/>
      <c r="AW393" s="59"/>
      <c r="AX393" s="59"/>
      <c r="AY393" s="59"/>
    </row>
    <row r="394" spans="1:51" x14ac:dyDescent="0.2">
      <c r="A394" s="59"/>
      <c r="B394" s="59"/>
      <c r="C394" s="59"/>
      <c r="D394" s="59"/>
      <c r="E394" s="59"/>
      <c r="F394" s="59"/>
      <c r="G394" s="59"/>
      <c r="H394" s="60"/>
      <c r="I394" s="60"/>
      <c r="J394" s="61"/>
      <c r="K394" s="59"/>
      <c r="M394" s="59"/>
      <c r="N394" s="59"/>
      <c r="O394" s="59"/>
      <c r="R394" s="59"/>
      <c r="S394" s="59"/>
      <c r="T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  <c r="AP394" s="59"/>
      <c r="AQ394" s="59"/>
      <c r="AR394" s="59"/>
      <c r="AS394" s="59"/>
      <c r="AT394" s="59"/>
      <c r="AU394" s="59"/>
      <c r="AV394" s="59"/>
      <c r="AW394" s="59"/>
      <c r="AX394" s="59"/>
      <c r="AY394" s="59"/>
    </row>
    <row r="395" spans="1:51" x14ac:dyDescent="0.2">
      <c r="A395" s="59"/>
      <c r="B395" s="59"/>
      <c r="C395" s="59"/>
      <c r="D395" s="59"/>
      <c r="E395" s="59"/>
      <c r="F395" s="59"/>
      <c r="G395" s="59"/>
      <c r="H395" s="60"/>
      <c r="I395" s="60"/>
      <c r="J395" s="61"/>
      <c r="K395" s="59"/>
      <c r="M395" s="59"/>
      <c r="N395" s="59"/>
      <c r="O395" s="59"/>
      <c r="R395" s="59"/>
      <c r="S395" s="59"/>
      <c r="T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  <c r="AP395" s="59"/>
      <c r="AQ395" s="59"/>
      <c r="AR395" s="59"/>
      <c r="AS395" s="59"/>
      <c r="AT395" s="59"/>
      <c r="AU395" s="59"/>
      <c r="AV395" s="59"/>
      <c r="AW395" s="59"/>
      <c r="AX395" s="59"/>
      <c r="AY395" s="59"/>
    </row>
    <row r="396" spans="1:51" x14ac:dyDescent="0.2">
      <c r="A396" s="59"/>
      <c r="B396" s="59"/>
      <c r="C396" s="59"/>
      <c r="D396" s="59"/>
      <c r="E396" s="59"/>
      <c r="F396" s="59"/>
      <c r="G396" s="59"/>
      <c r="H396" s="60"/>
      <c r="I396" s="60"/>
      <c r="J396" s="61"/>
      <c r="K396" s="59"/>
      <c r="M396" s="59"/>
      <c r="N396" s="59"/>
      <c r="O396" s="59"/>
      <c r="R396" s="59"/>
      <c r="S396" s="59"/>
      <c r="T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  <c r="AN396" s="59"/>
      <c r="AO396" s="59"/>
      <c r="AP396" s="59"/>
      <c r="AQ396" s="59"/>
      <c r="AR396" s="59"/>
      <c r="AS396" s="59"/>
      <c r="AT396" s="59"/>
      <c r="AU396" s="59"/>
      <c r="AV396" s="59"/>
      <c r="AW396" s="59"/>
      <c r="AX396" s="59"/>
      <c r="AY396" s="59"/>
    </row>
    <row r="397" spans="1:51" x14ac:dyDescent="0.2">
      <c r="A397" s="59"/>
      <c r="B397" s="59"/>
      <c r="C397" s="59"/>
      <c r="D397" s="59"/>
      <c r="E397" s="59"/>
      <c r="F397" s="59"/>
      <c r="G397" s="59"/>
      <c r="H397" s="60"/>
      <c r="I397" s="60"/>
      <c r="J397" s="61"/>
      <c r="K397" s="59"/>
      <c r="M397" s="59"/>
      <c r="N397" s="59"/>
      <c r="O397" s="59"/>
      <c r="R397" s="59"/>
      <c r="S397" s="59"/>
      <c r="T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  <c r="AP397" s="59"/>
      <c r="AQ397" s="59"/>
      <c r="AR397" s="59"/>
      <c r="AS397" s="59"/>
      <c r="AT397" s="59"/>
      <c r="AU397" s="59"/>
      <c r="AV397" s="59"/>
      <c r="AW397" s="59"/>
      <c r="AX397" s="59"/>
      <c r="AY397" s="59"/>
    </row>
    <row r="398" spans="1:51" x14ac:dyDescent="0.2">
      <c r="A398" s="59"/>
      <c r="B398" s="59"/>
      <c r="C398" s="59"/>
      <c r="D398" s="59"/>
      <c r="E398" s="59"/>
      <c r="F398" s="59"/>
      <c r="G398" s="59"/>
      <c r="H398" s="60"/>
      <c r="I398" s="60"/>
      <c r="J398" s="61"/>
      <c r="K398" s="59"/>
      <c r="M398" s="59"/>
      <c r="N398" s="59"/>
      <c r="O398" s="59"/>
      <c r="R398" s="59"/>
      <c r="S398" s="59"/>
      <c r="T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  <c r="AN398" s="59"/>
      <c r="AO398" s="59"/>
      <c r="AP398" s="59"/>
      <c r="AQ398" s="59"/>
      <c r="AR398" s="59"/>
      <c r="AS398" s="59"/>
      <c r="AT398" s="59"/>
      <c r="AU398" s="59"/>
      <c r="AV398" s="59"/>
      <c r="AW398" s="59"/>
      <c r="AX398" s="59"/>
      <c r="AY398" s="59"/>
    </row>
    <row r="399" spans="1:51" x14ac:dyDescent="0.2">
      <c r="A399" s="59"/>
      <c r="B399" s="59"/>
      <c r="C399" s="59"/>
      <c r="D399" s="59"/>
      <c r="E399" s="59"/>
      <c r="F399" s="59"/>
      <c r="G399" s="59"/>
      <c r="H399" s="60"/>
      <c r="I399" s="60"/>
      <c r="J399" s="61"/>
      <c r="K399" s="59"/>
      <c r="M399" s="59"/>
      <c r="N399" s="59"/>
      <c r="O399" s="59"/>
      <c r="R399" s="59"/>
      <c r="S399" s="59"/>
      <c r="T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  <c r="AP399" s="59"/>
      <c r="AQ399" s="59"/>
      <c r="AR399" s="59"/>
      <c r="AS399" s="59"/>
      <c r="AT399" s="59"/>
      <c r="AU399" s="59"/>
      <c r="AV399" s="59"/>
      <c r="AW399" s="59"/>
      <c r="AX399" s="59"/>
      <c r="AY399" s="59"/>
    </row>
    <row r="400" spans="1:51" x14ac:dyDescent="0.2">
      <c r="A400" s="59"/>
      <c r="B400" s="59"/>
      <c r="C400" s="59"/>
      <c r="D400" s="59"/>
      <c r="E400" s="59"/>
      <c r="F400" s="59"/>
      <c r="G400" s="59"/>
      <c r="H400" s="60"/>
      <c r="I400" s="60"/>
      <c r="J400" s="61"/>
      <c r="K400" s="59"/>
      <c r="M400" s="59"/>
      <c r="N400" s="59"/>
      <c r="O400" s="59"/>
      <c r="R400" s="59"/>
      <c r="S400" s="59"/>
      <c r="T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  <c r="AP400" s="59"/>
      <c r="AQ400" s="59"/>
      <c r="AR400" s="59"/>
      <c r="AS400" s="59"/>
      <c r="AT400" s="59"/>
      <c r="AU400" s="59"/>
      <c r="AV400" s="59"/>
      <c r="AW400" s="59"/>
      <c r="AX400" s="59"/>
      <c r="AY400" s="59"/>
    </row>
    <row r="401" spans="1:51" x14ac:dyDescent="0.2">
      <c r="A401" s="59"/>
      <c r="B401" s="59"/>
      <c r="C401" s="59"/>
      <c r="D401" s="59"/>
      <c r="E401" s="59"/>
      <c r="F401" s="59"/>
      <c r="G401" s="59"/>
      <c r="H401" s="60"/>
      <c r="I401" s="60"/>
      <c r="J401" s="61"/>
      <c r="K401" s="59"/>
      <c r="M401" s="59"/>
      <c r="N401" s="59"/>
      <c r="O401" s="59"/>
      <c r="R401" s="59"/>
      <c r="S401" s="59"/>
      <c r="T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  <c r="AN401" s="59"/>
      <c r="AO401" s="59"/>
      <c r="AP401" s="59"/>
      <c r="AQ401" s="59"/>
      <c r="AR401" s="59"/>
      <c r="AS401" s="59"/>
      <c r="AT401" s="59"/>
      <c r="AU401" s="59"/>
      <c r="AV401" s="59"/>
      <c r="AW401" s="59"/>
      <c r="AX401" s="59"/>
      <c r="AY401" s="59"/>
    </row>
    <row r="402" spans="1:51" x14ac:dyDescent="0.2">
      <c r="A402" s="59"/>
      <c r="B402" s="59"/>
      <c r="C402" s="59"/>
      <c r="D402" s="59"/>
      <c r="E402" s="59"/>
      <c r="F402" s="59"/>
      <c r="G402" s="59"/>
      <c r="H402" s="60"/>
      <c r="I402" s="60"/>
      <c r="J402" s="61"/>
      <c r="K402" s="59"/>
      <c r="M402" s="59"/>
      <c r="N402" s="59"/>
      <c r="O402" s="59"/>
      <c r="R402" s="59"/>
      <c r="S402" s="59"/>
      <c r="T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  <c r="AN402" s="59"/>
      <c r="AO402" s="59"/>
      <c r="AP402" s="59"/>
      <c r="AQ402" s="59"/>
      <c r="AR402" s="59"/>
      <c r="AS402" s="59"/>
      <c r="AT402" s="59"/>
      <c r="AU402" s="59"/>
      <c r="AV402" s="59"/>
      <c r="AW402" s="59"/>
      <c r="AX402" s="59"/>
      <c r="AY402" s="59"/>
    </row>
    <row r="403" spans="1:51" x14ac:dyDescent="0.2">
      <c r="A403" s="59"/>
      <c r="B403" s="59"/>
      <c r="C403" s="59"/>
      <c r="D403" s="59"/>
      <c r="E403" s="59"/>
      <c r="F403" s="59"/>
      <c r="G403" s="59"/>
      <c r="H403" s="60"/>
      <c r="I403" s="60"/>
      <c r="J403" s="61"/>
      <c r="K403" s="59"/>
      <c r="M403" s="59"/>
      <c r="N403" s="59"/>
      <c r="O403" s="59"/>
      <c r="R403" s="59"/>
      <c r="S403" s="59"/>
      <c r="T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  <c r="AN403" s="59"/>
      <c r="AO403" s="59"/>
      <c r="AP403" s="59"/>
      <c r="AQ403" s="59"/>
      <c r="AR403" s="59"/>
      <c r="AS403" s="59"/>
      <c r="AT403" s="59"/>
      <c r="AU403" s="59"/>
      <c r="AV403" s="59"/>
      <c r="AW403" s="59"/>
      <c r="AX403" s="59"/>
      <c r="AY403" s="59"/>
    </row>
    <row r="404" spans="1:51" x14ac:dyDescent="0.2">
      <c r="A404" s="59"/>
      <c r="B404" s="59"/>
      <c r="C404" s="59"/>
      <c r="D404" s="59"/>
      <c r="E404" s="59"/>
      <c r="F404" s="59"/>
      <c r="G404" s="59"/>
      <c r="H404" s="60"/>
      <c r="I404" s="60"/>
      <c r="J404" s="61"/>
      <c r="K404" s="59"/>
      <c r="M404" s="59"/>
      <c r="N404" s="59"/>
      <c r="O404" s="59"/>
      <c r="R404" s="59"/>
      <c r="S404" s="59"/>
      <c r="T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  <c r="AN404" s="59"/>
      <c r="AO404" s="59"/>
      <c r="AP404" s="59"/>
      <c r="AQ404" s="59"/>
      <c r="AR404" s="59"/>
      <c r="AS404" s="59"/>
      <c r="AT404" s="59"/>
      <c r="AU404" s="59"/>
      <c r="AV404" s="59"/>
      <c r="AW404" s="59"/>
      <c r="AX404" s="59"/>
      <c r="AY404" s="59"/>
    </row>
    <row r="405" spans="1:51" x14ac:dyDescent="0.2">
      <c r="A405" s="59"/>
      <c r="B405" s="59"/>
      <c r="C405" s="59"/>
      <c r="D405" s="59"/>
      <c r="E405" s="59"/>
      <c r="F405" s="59"/>
      <c r="G405" s="59"/>
      <c r="H405" s="60"/>
      <c r="I405" s="60"/>
      <c r="J405" s="61"/>
      <c r="K405" s="59"/>
      <c r="M405" s="59"/>
      <c r="N405" s="59"/>
      <c r="O405" s="59"/>
      <c r="R405" s="59"/>
      <c r="S405" s="59"/>
      <c r="T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  <c r="AN405" s="59"/>
      <c r="AO405" s="59"/>
      <c r="AP405" s="59"/>
      <c r="AQ405" s="59"/>
      <c r="AR405" s="59"/>
      <c r="AS405" s="59"/>
      <c r="AT405" s="59"/>
      <c r="AU405" s="59"/>
      <c r="AV405" s="59"/>
      <c r="AW405" s="59"/>
      <c r="AX405" s="59"/>
      <c r="AY405" s="59"/>
    </row>
    <row r="406" spans="1:51" x14ac:dyDescent="0.2">
      <c r="A406" s="59"/>
      <c r="B406" s="59"/>
      <c r="C406" s="59"/>
      <c r="D406" s="59"/>
      <c r="E406" s="59"/>
      <c r="F406" s="59"/>
      <c r="G406" s="59"/>
      <c r="H406" s="60"/>
      <c r="I406" s="60"/>
      <c r="J406" s="61"/>
      <c r="K406" s="59"/>
      <c r="M406" s="59"/>
      <c r="N406" s="59"/>
      <c r="O406" s="59"/>
      <c r="R406" s="59"/>
      <c r="S406" s="59"/>
      <c r="T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  <c r="AN406" s="59"/>
      <c r="AO406" s="59"/>
      <c r="AP406" s="59"/>
      <c r="AQ406" s="59"/>
      <c r="AR406" s="59"/>
      <c r="AS406" s="59"/>
      <c r="AT406" s="59"/>
      <c r="AU406" s="59"/>
      <c r="AV406" s="59"/>
      <c r="AW406" s="59"/>
      <c r="AX406" s="59"/>
      <c r="AY406" s="59"/>
    </row>
    <row r="407" spans="1:51" x14ac:dyDescent="0.2">
      <c r="A407" s="59"/>
      <c r="B407" s="59"/>
      <c r="C407" s="59"/>
      <c r="D407" s="59"/>
      <c r="E407" s="59"/>
      <c r="F407" s="59"/>
      <c r="G407" s="59"/>
      <c r="H407" s="60"/>
      <c r="I407" s="60"/>
      <c r="J407" s="61"/>
      <c r="K407" s="59"/>
      <c r="M407" s="59"/>
      <c r="N407" s="59"/>
      <c r="O407" s="59"/>
      <c r="R407" s="59"/>
      <c r="S407" s="59"/>
      <c r="T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  <c r="AN407" s="59"/>
      <c r="AO407" s="59"/>
      <c r="AP407" s="59"/>
      <c r="AQ407" s="59"/>
      <c r="AR407" s="59"/>
      <c r="AS407" s="59"/>
      <c r="AT407" s="59"/>
      <c r="AU407" s="59"/>
      <c r="AV407" s="59"/>
      <c r="AW407" s="59"/>
      <c r="AX407" s="59"/>
      <c r="AY407" s="59"/>
    </row>
    <row r="408" spans="1:51" x14ac:dyDescent="0.2">
      <c r="A408" s="59"/>
      <c r="B408" s="59"/>
      <c r="C408" s="59"/>
      <c r="D408" s="59"/>
      <c r="E408" s="59"/>
      <c r="F408" s="59"/>
      <c r="G408" s="59"/>
      <c r="H408" s="60"/>
      <c r="I408" s="60"/>
      <c r="J408" s="61"/>
      <c r="K408" s="59"/>
      <c r="M408" s="59"/>
      <c r="N408" s="59"/>
      <c r="O408" s="59"/>
      <c r="R408" s="59"/>
      <c r="S408" s="59"/>
      <c r="T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  <c r="AN408" s="59"/>
      <c r="AO408" s="59"/>
      <c r="AP408" s="59"/>
      <c r="AQ408" s="59"/>
      <c r="AR408" s="59"/>
      <c r="AS408" s="59"/>
      <c r="AT408" s="59"/>
      <c r="AU408" s="59"/>
      <c r="AV408" s="59"/>
      <c r="AW408" s="59"/>
      <c r="AX408" s="59"/>
      <c r="AY408" s="59"/>
    </row>
    <row r="409" spans="1:51" x14ac:dyDescent="0.2">
      <c r="A409" s="59"/>
      <c r="B409" s="59"/>
      <c r="C409" s="59"/>
      <c r="D409" s="59"/>
      <c r="E409" s="59"/>
      <c r="F409" s="59"/>
      <c r="G409" s="59"/>
      <c r="H409" s="60"/>
      <c r="I409" s="60"/>
      <c r="J409" s="61"/>
      <c r="K409" s="59"/>
      <c r="M409" s="59"/>
      <c r="N409" s="59"/>
      <c r="O409" s="59"/>
      <c r="R409" s="59"/>
      <c r="S409" s="59"/>
      <c r="T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  <c r="AN409" s="59"/>
      <c r="AO409" s="59"/>
      <c r="AP409" s="59"/>
      <c r="AQ409" s="59"/>
      <c r="AR409" s="59"/>
      <c r="AS409" s="59"/>
      <c r="AT409" s="59"/>
      <c r="AU409" s="59"/>
      <c r="AV409" s="59"/>
      <c r="AW409" s="59"/>
      <c r="AX409" s="59"/>
      <c r="AY409" s="59"/>
    </row>
    <row r="410" spans="1:51" x14ac:dyDescent="0.2">
      <c r="A410" s="59"/>
      <c r="B410" s="59"/>
      <c r="C410" s="59"/>
      <c r="D410" s="59"/>
      <c r="E410" s="59"/>
      <c r="F410" s="59"/>
      <c r="G410" s="59"/>
      <c r="H410" s="60"/>
      <c r="I410" s="60"/>
      <c r="J410" s="61"/>
      <c r="K410" s="59"/>
      <c r="M410" s="59"/>
      <c r="N410" s="59"/>
      <c r="O410" s="59"/>
      <c r="R410" s="59"/>
      <c r="S410" s="59"/>
      <c r="T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9"/>
      <c r="AM410" s="59"/>
      <c r="AN410" s="59"/>
      <c r="AO410" s="59"/>
      <c r="AP410" s="59"/>
      <c r="AQ410" s="59"/>
      <c r="AR410" s="59"/>
      <c r="AS410" s="59"/>
      <c r="AT410" s="59"/>
      <c r="AU410" s="59"/>
      <c r="AV410" s="59"/>
      <c r="AW410" s="59"/>
      <c r="AX410" s="59"/>
      <c r="AY410" s="59"/>
    </row>
    <row r="411" spans="1:51" x14ac:dyDescent="0.2">
      <c r="A411" s="59"/>
      <c r="B411" s="59"/>
      <c r="C411" s="59"/>
      <c r="D411" s="59"/>
      <c r="E411" s="59"/>
      <c r="F411" s="59"/>
      <c r="G411" s="59"/>
      <c r="H411" s="60"/>
      <c r="I411" s="60"/>
      <c r="J411" s="61"/>
      <c r="K411" s="59"/>
      <c r="M411" s="59"/>
      <c r="N411" s="59"/>
      <c r="O411" s="59"/>
      <c r="R411" s="59"/>
      <c r="S411" s="59"/>
      <c r="T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59"/>
      <c r="AN411" s="59"/>
      <c r="AO411" s="59"/>
      <c r="AP411" s="59"/>
      <c r="AQ411" s="59"/>
      <c r="AR411" s="59"/>
      <c r="AS411" s="59"/>
      <c r="AT411" s="59"/>
      <c r="AU411" s="59"/>
      <c r="AV411" s="59"/>
      <c r="AW411" s="59"/>
      <c r="AX411" s="59"/>
      <c r="AY411" s="59"/>
    </row>
    <row r="412" spans="1:51" x14ac:dyDescent="0.2">
      <c r="A412" s="59"/>
      <c r="B412" s="59"/>
      <c r="C412" s="59"/>
      <c r="D412" s="59"/>
      <c r="E412" s="59"/>
      <c r="F412" s="59"/>
      <c r="G412" s="59"/>
      <c r="H412" s="60"/>
      <c r="I412" s="60"/>
      <c r="J412" s="61"/>
      <c r="K412" s="59"/>
      <c r="M412" s="59"/>
      <c r="N412" s="59"/>
      <c r="O412" s="59"/>
      <c r="R412" s="59"/>
      <c r="S412" s="59"/>
      <c r="T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9"/>
      <c r="AM412" s="59"/>
      <c r="AN412" s="59"/>
      <c r="AO412" s="59"/>
      <c r="AP412" s="59"/>
      <c r="AQ412" s="59"/>
      <c r="AR412" s="59"/>
      <c r="AS412" s="59"/>
      <c r="AT412" s="59"/>
      <c r="AU412" s="59"/>
      <c r="AV412" s="59"/>
      <c r="AW412" s="59"/>
      <c r="AX412" s="59"/>
      <c r="AY412" s="59"/>
    </row>
    <row r="413" spans="1:51" x14ac:dyDescent="0.2">
      <c r="A413" s="59"/>
      <c r="B413" s="59"/>
      <c r="C413" s="59"/>
      <c r="D413" s="59"/>
      <c r="E413" s="59"/>
      <c r="F413" s="59"/>
      <c r="G413" s="59"/>
      <c r="H413" s="60"/>
      <c r="I413" s="60"/>
      <c r="J413" s="61"/>
      <c r="K413" s="59"/>
      <c r="M413" s="59"/>
      <c r="N413" s="59"/>
      <c r="O413" s="59"/>
      <c r="R413" s="59"/>
      <c r="S413" s="59"/>
      <c r="T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  <c r="AN413" s="59"/>
      <c r="AO413" s="59"/>
      <c r="AP413" s="59"/>
      <c r="AQ413" s="59"/>
      <c r="AR413" s="59"/>
      <c r="AS413" s="59"/>
      <c r="AT413" s="59"/>
      <c r="AU413" s="59"/>
      <c r="AV413" s="59"/>
      <c r="AW413" s="59"/>
      <c r="AX413" s="59"/>
      <c r="AY413" s="59"/>
    </row>
    <row r="414" spans="1:51" x14ac:dyDescent="0.2">
      <c r="A414" s="59"/>
      <c r="B414" s="59"/>
      <c r="C414" s="59"/>
      <c r="D414" s="59"/>
      <c r="E414" s="59"/>
      <c r="F414" s="59"/>
      <c r="G414" s="59"/>
      <c r="H414" s="60"/>
      <c r="I414" s="60"/>
      <c r="J414" s="61"/>
      <c r="K414" s="59"/>
      <c r="M414" s="59"/>
      <c r="N414" s="59"/>
      <c r="O414" s="59"/>
      <c r="R414" s="59"/>
      <c r="S414" s="59"/>
      <c r="T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59"/>
      <c r="AT414" s="59"/>
      <c r="AU414" s="59"/>
      <c r="AV414" s="59"/>
      <c r="AW414" s="59"/>
      <c r="AX414" s="59"/>
      <c r="AY414" s="59"/>
    </row>
    <row r="415" spans="1:51" x14ac:dyDescent="0.2">
      <c r="A415" s="59"/>
      <c r="B415" s="59"/>
      <c r="C415" s="59"/>
      <c r="D415" s="59"/>
      <c r="E415" s="59"/>
      <c r="F415" s="59"/>
      <c r="G415" s="59"/>
      <c r="H415" s="60"/>
      <c r="I415" s="60"/>
      <c r="J415" s="61"/>
      <c r="K415" s="59"/>
      <c r="M415" s="59"/>
      <c r="N415" s="59"/>
      <c r="O415" s="59"/>
      <c r="R415" s="59"/>
      <c r="S415" s="59"/>
      <c r="T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  <c r="AP415" s="59"/>
      <c r="AQ415" s="59"/>
      <c r="AR415" s="59"/>
      <c r="AS415" s="59"/>
      <c r="AT415" s="59"/>
      <c r="AU415" s="59"/>
      <c r="AV415" s="59"/>
      <c r="AW415" s="59"/>
      <c r="AX415" s="59"/>
      <c r="AY415" s="59"/>
    </row>
    <row r="416" spans="1:51" x14ac:dyDescent="0.2">
      <c r="A416" s="59"/>
      <c r="B416" s="59"/>
      <c r="C416" s="59"/>
      <c r="D416" s="59"/>
      <c r="E416" s="59"/>
      <c r="F416" s="59"/>
      <c r="G416" s="59"/>
      <c r="H416" s="60"/>
      <c r="I416" s="60"/>
      <c r="J416" s="61"/>
      <c r="K416" s="59"/>
      <c r="M416" s="59"/>
      <c r="N416" s="59"/>
      <c r="O416" s="59"/>
      <c r="R416" s="59"/>
      <c r="S416" s="59"/>
      <c r="T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  <c r="AP416" s="59"/>
      <c r="AQ416" s="59"/>
      <c r="AR416" s="59"/>
      <c r="AS416" s="59"/>
      <c r="AT416" s="59"/>
      <c r="AU416" s="59"/>
      <c r="AV416" s="59"/>
      <c r="AW416" s="59"/>
      <c r="AX416" s="59"/>
      <c r="AY416" s="59"/>
    </row>
    <row r="417" spans="1:51" x14ac:dyDescent="0.2">
      <c r="A417" s="59"/>
      <c r="B417" s="59"/>
      <c r="C417" s="59"/>
      <c r="D417" s="59"/>
      <c r="E417" s="59"/>
      <c r="F417" s="59"/>
      <c r="G417" s="59"/>
      <c r="H417" s="60"/>
      <c r="I417" s="60"/>
      <c r="J417" s="61"/>
      <c r="K417" s="59"/>
      <c r="M417" s="59"/>
      <c r="N417" s="59"/>
      <c r="O417" s="59"/>
      <c r="R417" s="59"/>
      <c r="S417" s="59"/>
      <c r="T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  <c r="AP417" s="59"/>
      <c r="AQ417" s="59"/>
      <c r="AR417" s="59"/>
      <c r="AS417" s="59"/>
      <c r="AT417" s="59"/>
      <c r="AU417" s="59"/>
      <c r="AV417" s="59"/>
      <c r="AW417" s="59"/>
      <c r="AX417" s="59"/>
      <c r="AY417" s="59"/>
    </row>
    <row r="418" spans="1:51" x14ac:dyDescent="0.2">
      <c r="A418" s="59"/>
      <c r="B418" s="59"/>
      <c r="C418" s="59"/>
      <c r="D418" s="59"/>
      <c r="E418" s="59"/>
      <c r="F418" s="59"/>
      <c r="G418" s="59"/>
      <c r="H418" s="60"/>
      <c r="I418" s="60"/>
      <c r="J418" s="61"/>
      <c r="K418" s="59"/>
      <c r="M418" s="59"/>
      <c r="N418" s="59"/>
      <c r="O418" s="59"/>
      <c r="R418" s="59"/>
      <c r="S418" s="59"/>
      <c r="T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  <c r="AN418" s="59"/>
      <c r="AO418" s="59"/>
      <c r="AP418" s="59"/>
      <c r="AQ418" s="59"/>
      <c r="AR418" s="59"/>
      <c r="AS418" s="59"/>
      <c r="AT418" s="59"/>
      <c r="AU418" s="59"/>
      <c r="AV418" s="59"/>
      <c r="AW418" s="59"/>
      <c r="AX418" s="59"/>
      <c r="AY418" s="59"/>
    </row>
    <row r="419" spans="1:51" x14ac:dyDescent="0.2">
      <c r="A419" s="59"/>
      <c r="B419" s="59"/>
      <c r="C419" s="59"/>
      <c r="D419" s="59"/>
      <c r="E419" s="59"/>
      <c r="F419" s="59"/>
      <c r="G419" s="59"/>
      <c r="H419" s="60"/>
      <c r="I419" s="60"/>
      <c r="J419" s="61"/>
      <c r="K419" s="59"/>
      <c r="M419" s="59"/>
      <c r="N419" s="59"/>
      <c r="O419" s="59"/>
      <c r="R419" s="59"/>
      <c r="S419" s="59"/>
      <c r="T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  <c r="AN419" s="59"/>
      <c r="AO419" s="59"/>
      <c r="AP419" s="59"/>
      <c r="AQ419" s="59"/>
      <c r="AR419" s="59"/>
      <c r="AS419" s="59"/>
      <c r="AT419" s="59"/>
      <c r="AU419" s="59"/>
      <c r="AV419" s="59"/>
      <c r="AW419" s="59"/>
      <c r="AX419" s="59"/>
      <c r="AY419" s="59"/>
    </row>
    <row r="420" spans="1:51" x14ac:dyDescent="0.2">
      <c r="A420" s="59"/>
      <c r="B420" s="59"/>
      <c r="C420" s="59"/>
      <c r="D420" s="59"/>
      <c r="E420" s="59"/>
      <c r="F420" s="59"/>
      <c r="G420" s="59"/>
      <c r="H420" s="60"/>
      <c r="I420" s="60"/>
      <c r="J420" s="61"/>
      <c r="K420" s="59"/>
      <c r="M420" s="59"/>
      <c r="N420" s="59"/>
      <c r="O420" s="59"/>
      <c r="R420" s="59"/>
      <c r="S420" s="59"/>
      <c r="T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  <c r="AP420" s="59"/>
      <c r="AQ420" s="59"/>
      <c r="AR420" s="59"/>
      <c r="AS420" s="59"/>
      <c r="AT420" s="59"/>
      <c r="AU420" s="59"/>
      <c r="AV420" s="59"/>
      <c r="AW420" s="59"/>
      <c r="AX420" s="59"/>
      <c r="AY420" s="59"/>
    </row>
    <row r="421" spans="1:51" x14ac:dyDescent="0.2">
      <c r="A421" s="59"/>
      <c r="B421" s="59"/>
      <c r="C421" s="59"/>
      <c r="D421" s="59"/>
      <c r="E421" s="59"/>
      <c r="F421" s="59"/>
      <c r="G421" s="59"/>
      <c r="H421" s="60"/>
      <c r="I421" s="60"/>
      <c r="J421" s="61"/>
      <c r="K421" s="59"/>
      <c r="M421" s="59"/>
      <c r="N421" s="59"/>
      <c r="O421" s="59"/>
      <c r="R421" s="59"/>
      <c r="S421" s="59"/>
      <c r="T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  <c r="AP421" s="59"/>
      <c r="AQ421" s="59"/>
      <c r="AR421" s="59"/>
      <c r="AS421" s="59"/>
      <c r="AT421" s="59"/>
      <c r="AU421" s="59"/>
      <c r="AV421" s="59"/>
      <c r="AW421" s="59"/>
      <c r="AX421" s="59"/>
      <c r="AY421" s="59"/>
    </row>
    <row r="422" spans="1:51" x14ac:dyDescent="0.2">
      <c r="A422" s="59"/>
      <c r="B422" s="59"/>
      <c r="C422" s="59"/>
      <c r="D422" s="59"/>
      <c r="E422" s="59"/>
      <c r="F422" s="59"/>
      <c r="G422" s="59"/>
      <c r="H422" s="60"/>
      <c r="I422" s="60"/>
      <c r="J422" s="61"/>
      <c r="K422" s="59"/>
      <c r="M422" s="59"/>
      <c r="N422" s="59"/>
      <c r="O422" s="59"/>
      <c r="R422" s="59"/>
      <c r="S422" s="59"/>
      <c r="T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  <c r="AP422" s="59"/>
      <c r="AQ422" s="59"/>
      <c r="AR422" s="59"/>
      <c r="AS422" s="59"/>
      <c r="AT422" s="59"/>
      <c r="AU422" s="59"/>
      <c r="AV422" s="59"/>
      <c r="AW422" s="59"/>
      <c r="AX422" s="59"/>
      <c r="AY422" s="59"/>
    </row>
    <row r="423" spans="1:51" x14ac:dyDescent="0.2">
      <c r="A423" s="59"/>
      <c r="B423" s="59"/>
      <c r="C423" s="59"/>
      <c r="D423" s="59"/>
      <c r="E423" s="59"/>
      <c r="F423" s="59"/>
      <c r="G423" s="59"/>
      <c r="H423" s="60"/>
      <c r="I423" s="60"/>
      <c r="J423" s="61"/>
      <c r="K423" s="59"/>
      <c r="M423" s="59"/>
      <c r="N423" s="59"/>
      <c r="O423" s="59"/>
      <c r="R423" s="59"/>
      <c r="S423" s="59"/>
      <c r="T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  <c r="AN423" s="59"/>
      <c r="AO423" s="59"/>
      <c r="AP423" s="59"/>
      <c r="AQ423" s="59"/>
      <c r="AR423" s="59"/>
      <c r="AS423" s="59"/>
      <c r="AT423" s="59"/>
      <c r="AU423" s="59"/>
      <c r="AV423" s="59"/>
      <c r="AW423" s="59"/>
      <c r="AX423" s="59"/>
      <c r="AY423" s="59"/>
    </row>
    <row r="424" spans="1:51" x14ac:dyDescent="0.2">
      <c r="A424" s="59"/>
      <c r="B424" s="59"/>
      <c r="C424" s="59"/>
      <c r="D424" s="59"/>
      <c r="E424" s="59"/>
      <c r="F424" s="59"/>
      <c r="G424" s="59"/>
      <c r="H424" s="60"/>
      <c r="I424" s="60"/>
      <c r="J424" s="61"/>
      <c r="K424" s="59"/>
      <c r="M424" s="59"/>
      <c r="N424" s="59"/>
      <c r="O424" s="59"/>
      <c r="R424" s="59"/>
      <c r="S424" s="59"/>
      <c r="T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  <c r="AN424" s="59"/>
      <c r="AO424" s="59"/>
      <c r="AP424" s="59"/>
      <c r="AQ424" s="59"/>
      <c r="AR424" s="59"/>
      <c r="AS424" s="59"/>
      <c r="AT424" s="59"/>
      <c r="AU424" s="59"/>
      <c r="AV424" s="59"/>
      <c r="AW424" s="59"/>
      <c r="AX424" s="59"/>
      <c r="AY424" s="59"/>
    </row>
    <row r="425" spans="1:51" x14ac:dyDescent="0.2">
      <c r="A425" s="59"/>
      <c r="B425" s="59"/>
      <c r="C425" s="59"/>
      <c r="D425" s="59"/>
      <c r="E425" s="59"/>
      <c r="F425" s="59"/>
      <c r="G425" s="59"/>
      <c r="H425" s="60"/>
      <c r="I425" s="60"/>
      <c r="J425" s="61"/>
      <c r="K425" s="59"/>
      <c r="M425" s="59"/>
      <c r="N425" s="59"/>
      <c r="O425" s="59"/>
      <c r="R425" s="59"/>
      <c r="S425" s="59"/>
      <c r="T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  <c r="AN425" s="59"/>
      <c r="AO425" s="59"/>
      <c r="AP425" s="59"/>
      <c r="AQ425" s="59"/>
      <c r="AR425" s="59"/>
      <c r="AS425" s="59"/>
      <c r="AT425" s="59"/>
      <c r="AU425" s="59"/>
      <c r="AV425" s="59"/>
      <c r="AW425" s="59"/>
      <c r="AX425" s="59"/>
      <c r="AY425" s="59"/>
    </row>
    <row r="426" spans="1:51" x14ac:dyDescent="0.2">
      <c r="A426" s="59"/>
      <c r="B426" s="59"/>
      <c r="C426" s="59"/>
      <c r="D426" s="59"/>
      <c r="E426" s="59"/>
      <c r="F426" s="59"/>
      <c r="G426" s="59"/>
      <c r="H426" s="60"/>
      <c r="I426" s="60"/>
      <c r="J426" s="61"/>
      <c r="K426" s="59"/>
      <c r="M426" s="59"/>
      <c r="N426" s="59"/>
      <c r="O426" s="59"/>
      <c r="R426" s="59"/>
      <c r="S426" s="59"/>
      <c r="T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  <c r="AN426" s="59"/>
      <c r="AO426" s="59"/>
      <c r="AP426" s="59"/>
      <c r="AQ426" s="59"/>
      <c r="AR426" s="59"/>
      <c r="AS426" s="59"/>
      <c r="AT426" s="59"/>
      <c r="AU426" s="59"/>
      <c r="AV426" s="59"/>
      <c r="AW426" s="59"/>
      <c r="AX426" s="59"/>
      <c r="AY426" s="59"/>
    </row>
    <row r="427" spans="1:51" x14ac:dyDescent="0.2">
      <c r="A427" s="59"/>
      <c r="B427" s="59"/>
      <c r="C427" s="59"/>
      <c r="D427" s="59"/>
      <c r="E427" s="59"/>
      <c r="F427" s="59"/>
      <c r="G427" s="59"/>
      <c r="H427" s="60"/>
      <c r="I427" s="60"/>
      <c r="J427" s="61"/>
      <c r="K427" s="59"/>
      <c r="M427" s="59"/>
      <c r="N427" s="59"/>
      <c r="O427" s="59"/>
      <c r="R427" s="59"/>
      <c r="S427" s="59"/>
      <c r="T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  <c r="AN427" s="59"/>
      <c r="AO427" s="59"/>
      <c r="AP427" s="59"/>
      <c r="AQ427" s="59"/>
      <c r="AR427" s="59"/>
      <c r="AS427" s="59"/>
      <c r="AT427" s="59"/>
      <c r="AU427" s="59"/>
      <c r="AV427" s="59"/>
      <c r="AW427" s="59"/>
      <c r="AX427" s="59"/>
      <c r="AY427" s="59"/>
    </row>
    <row r="428" spans="1:51" x14ac:dyDescent="0.2">
      <c r="A428" s="59"/>
      <c r="B428" s="59"/>
      <c r="C428" s="59"/>
      <c r="D428" s="59"/>
      <c r="E428" s="59"/>
      <c r="F428" s="59"/>
      <c r="G428" s="59"/>
      <c r="H428" s="60"/>
      <c r="I428" s="60"/>
      <c r="J428" s="61"/>
      <c r="K428" s="59"/>
      <c r="M428" s="59"/>
      <c r="N428" s="59"/>
      <c r="O428" s="59"/>
      <c r="R428" s="59"/>
      <c r="S428" s="59"/>
      <c r="T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  <c r="AP428" s="59"/>
      <c r="AQ428" s="59"/>
      <c r="AR428" s="59"/>
      <c r="AS428" s="59"/>
      <c r="AT428" s="59"/>
      <c r="AU428" s="59"/>
      <c r="AV428" s="59"/>
      <c r="AW428" s="59"/>
      <c r="AX428" s="59"/>
      <c r="AY428" s="59"/>
    </row>
    <row r="429" spans="1:51" x14ac:dyDescent="0.2">
      <c r="A429" s="59"/>
      <c r="B429" s="59"/>
      <c r="C429" s="59"/>
      <c r="D429" s="59"/>
      <c r="E429" s="59"/>
      <c r="F429" s="59"/>
      <c r="G429" s="59"/>
      <c r="H429" s="60"/>
      <c r="I429" s="60"/>
      <c r="J429" s="61"/>
      <c r="K429" s="59"/>
      <c r="M429" s="59"/>
      <c r="N429" s="59"/>
      <c r="O429" s="59"/>
      <c r="R429" s="59"/>
      <c r="S429" s="59"/>
      <c r="T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  <c r="AP429" s="59"/>
      <c r="AQ429" s="59"/>
      <c r="AR429" s="59"/>
      <c r="AS429" s="59"/>
      <c r="AT429" s="59"/>
      <c r="AU429" s="59"/>
      <c r="AV429" s="59"/>
      <c r="AW429" s="59"/>
      <c r="AX429" s="59"/>
      <c r="AY429" s="59"/>
    </row>
    <row r="430" spans="1:51" x14ac:dyDescent="0.2">
      <c r="A430" s="59"/>
      <c r="B430" s="59"/>
      <c r="C430" s="59"/>
      <c r="D430" s="59"/>
      <c r="E430" s="59"/>
      <c r="F430" s="59"/>
      <c r="G430" s="59"/>
      <c r="H430" s="60"/>
      <c r="I430" s="60"/>
      <c r="J430" s="61"/>
      <c r="K430" s="59"/>
      <c r="M430" s="59"/>
      <c r="N430" s="59"/>
      <c r="O430" s="59"/>
      <c r="R430" s="59"/>
      <c r="S430" s="59"/>
      <c r="T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  <c r="AP430" s="59"/>
      <c r="AQ430" s="59"/>
      <c r="AR430" s="59"/>
      <c r="AS430" s="59"/>
      <c r="AT430" s="59"/>
      <c r="AU430" s="59"/>
      <c r="AV430" s="59"/>
      <c r="AW430" s="59"/>
      <c r="AX430" s="59"/>
      <c r="AY430" s="59"/>
    </row>
    <row r="431" spans="1:51" x14ac:dyDescent="0.2">
      <c r="A431" s="59"/>
      <c r="B431" s="59"/>
      <c r="C431" s="59"/>
      <c r="D431" s="59"/>
      <c r="E431" s="59"/>
      <c r="F431" s="59"/>
      <c r="G431" s="59"/>
      <c r="H431" s="60"/>
      <c r="I431" s="60"/>
      <c r="J431" s="61"/>
      <c r="K431" s="59"/>
      <c r="M431" s="59"/>
      <c r="N431" s="59"/>
      <c r="O431" s="59"/>
      <c r="R431" s="59"/>
      <c r="S431" s="59"/>
      <c r="T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  <c r="AP431" s="59"/>
      <c r="AQ431" s="59"/>
      <c r="AR431" s="59"/>
      <c r="AS431" s="59"/>
      <c r="AT431" s="59"/>
      <c r="AU431" s="59"/>
      <c r="AV431" s="59"/>
      <c r="AW431" s="59"/>
      <c r="AX431" s="59"/>
      <c r="AY431" s="59"/>
    </row>
    <row r="432" spans="1:51" x14ac:dyDescent="0.2">
      <c r="A432" s="59"/>
      <c r="B432" s="59"/>
      <c r="C432" s="59"/>
      <c r="D432" s="59"/>
      <c r="E432" s="59"/>
      <c r="F432" s="59"/>
      <c r="G432" s="59"/>
      <c r="H432" s="60"/>
      <c r="I432" s="60"/>
      <c r="J432" s="61"/>
      <c r="K432" s="59"/>
      <c r="M432" s="59"/>
      <c r="N432" s="59"/>
      <c r="O432" s="59"/>
      <c r="R432" s="59"/>
      <c r="S432" s="59"/>
      <c r="T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  <c r="AN432" s="59"/>
      <c r="AO432" s="59"/>
      <c r="AP432" s="59"/>
      <c r="AQ432" s="59"/>
      <c r="AR432" s="59"/>
      <c r="AS432" s="59"/>
      <c r="AT432" s="59"/>
      <c r="AU432" s="59"/>
      <c r="AV432" s="59"/>
      <c r="AW432" s="59"/>
      <c r="AX432" s="59"/>
      <c r="AY432" s="59"/>
    </row>
    <row r="433" spans="1:51" x14ac:dyDescent="0.2">
      <c r="A433" s="59"/>
      <c r="B433" s="59"/>
      <c r="C433" s="59"/>
      <c r="D433" s="59"/>
      <c r="E433" s="59"/>
      <c r="F433" s="59"/>
      <c r="G433" s="59"/>
      <c r="H433" s="60"/>
      <c r="I433" s="60"/>
      <c r="J433" s="61"/>
      <c r="K433" s="59"/>
      <c r="M433" s="59"/>
      <c r="N433" s="59"/>
      <c r="O433" s="59"/>
      <c r="R433" s="59"/>
      <c r="S433" s="59"/>
      <c r="T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  <c r="AN433" s="59"/>
      <c r="AO433" s="59"/>
      <c r="AP433" s="59"/>
      <c r="AQ433" s="59"/>
      <c r="AR433" s="59"/>
      <c r="AS433" s="59"/>
      <c r="AT433" s="59"/>
      <c r="AU433" s="59"/>
      <c r="AV433" s="59"/>
      <c r="AW433" s="59"/>
      <c r="AX433" s="59"/>
      <c r="AY433" s="59"/>
    </row>
    <row r="434" spans="1:51" x14ac:dyDescent="0.2">
      <c r="A434" s="59"/>
      <c r="B434" s="59"/>
      <c r="C434" s="59"/>
      <c r="D434" s="59"/>
      <c r="E434" s="59"/>
      <c r="F434" s="59"/>
      <c r="G434" s="59"/>
      <c r="H434" s="60"/>
      <c r="I434" s="60"/>
      <c r="J434" s="61"/>
      <c r="K434" s="59"/>
      <c r="M434" s="59"/>
      <c r="N434" s="59"/>
      <c r="O434" s="59"/>
      <c r="R434" s="59"/>
      <c r="S434" s="59"/>
      <c r="T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  <c r="AN434" s="59"/>
      <c r="AO434" s="59"/>
      <c r="AP434" s="59"/>
      <c r="AQ434" s="59"/>
      <c r="AR434" s="59"/>
      <c r="AS434" s="59"/>
      <c r="AT434" s="59"/>
      <c r="AU434" s="59"/>
      <c r="AV434" s="59"/>
      <c r="AW434" s="59"/>
      <c r="AX434" s="59"/>
      <c r="AY434" s="59"/>
    </row>
    <row r="435" spans="1:51" x14ac:dyDescent="0.2">
      <c r="A435" s="59"/>
      <c r="B435" s="59"/>
      <c r="C435" s="59"/>
      <c r="D435" s="59"/>
      <c r="E435" s="59"/>
      <c r="F435" s="59"/>
      <c r="G435" s="59"/>
      <c r="H435" s="60"/>
      <c r="I435" s="60"/>
      <c r="J435" s="61"/>
      <c r="K435" s="59"/>
      <c r="M435" s="59"/>
      <c r="N435" s="59"/>
      <c r="O435" s="59"/>
      <c r="R435" s="59"/>
      <c r="S435" s="59"/>
      <c r="T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  <c r="AN435" s="59"/>
      <c r="AO435" s="59"/>
      <c r="AP435" s="59"/>
      <c r="AQ435" s="59"/>
      <c r="AR435" s="59"/>
      <c r="AS435" s="59"/>
      <c r="AT435" s="59"/>
      <c r="AU435" s="59"/>
      <c r="AV435" s="59"/>
      <c r="AW435" s="59"/>
      <c r="AX435" s="59"/>
      <c r="AY435" s="59"/>
    </row>
    <row r="436" spans="1:51" x14ac:dyDescent="0.2">
      <c r="A436" s="59"/>
      <c r="B436" s="59"/>
      <c r="C436" s="59"/>
      <c r="D436" s="59"/>
      <c r="E436" s="59"/>
      <c r="F436" s="59"/>
      <c r="G436" s="59"/>
      <c r="H436" s="60"/>
      <c r="I436" s="60"/>
      <c r="J436" s="61"/>
      <c r="K436" s="59"/>
      <c r="M436" s="59"/>
      <c r="N436" s="59"/>
      <c r="O436" s="59"/>
      <c r="R436" s="59"/>
      <c r="S436" s="59"/>
      <c r="T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  <c r="AN436" s="59"/>
      <c r="AO436" s="59"/>
      <c r="AP436" s="59"/>
      <c r="AQ436" s="59"/>
      <c r="AR436" s="59"/>
      <c r="AS436" s="59"/>
      <c r="AT436" s="59"/>
      <c r="AU436" s="59"/>
      <c r="AV436" s="59"/>
      <c r="AW436" s="59"/>
      <c r="AX436" s="59"/>
      <c r="AY436" s="59"/>
    </row>
    <row r="437" spans="1:51" x14ac:dyDescent="0.2">
      <c r="A437" s="59"/>
      <c r="B437" s="59"/>
      <c r="C437" s="59"/>
      <c r="D437" s="59"/>
      <c r="E437" s="59"/>
      <c r="F437" s="59"/>
      <c r="G437" s="59"/>
      <c r="H437" s="60"/>
      <c r="I437" s="60"/>
      <c r="J437" s="61"/>
      <c r="K437" s="59"/>
      <c r="M437" s="59"/>
      <c r="N437" s="59"/>
      <c r="O437" s="59"/>
      <c r="R437" s="59"/>
      <c r="S437" s="59"/>
      <c r="T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  <c r="AN437" s="59"/>
      <c r="AO437" s="59"/>
      <c r="AP437" s="59"/>
      <c r="AQ437" s="59"/>
      <c r="AR437" s="59"/>
      <c r="AS437" s="59"/>
      <c r="AT437" s="59"/>
      <c r="AU437" s="59"/>
      <c r="AV437" s="59"/>
      <c r="AW437" s="59"/>
      <c r="AX437" s="59"/>
      <c r="AY437" s="59"/>
    </row>
    <row r="438" spans="1:51" x14ac:dyDescent="0.2">
      <c r="A438" s="59"/>
      <c r="B438" s="59"/>
      <c r="C438" s="59"/>
      <c r="D438" s="59"/>
      <c r="E438" s="59"/>
      <c r="F438" s="59"/>
      <c r="G438" s="59"/>
      <c r="H438" s="60"/>
      <c r="I438" s="60"/>
      <c r="J438" s="61"/>
      <c r="K438" s="59"/>
      <c r="M438" s="59"/>
      <c r="N438" s="59"/>
      <c r="O438" s="59"/>
      <c r="R438" s="59"/>
      <c r="S438" s="59"/>
      <c r="T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  <c r="AP438" s="59"/>
      <c r="AQ438" s="59"/>
      <c r="AR438" s="59"/>
      <c r="AS438" s="59"/>
      <c r="AT438" s="59"/>
      <c r="AU438" s="59"/>
      <c r="AV438" s="59"/>
      <c r="AW438" s="59"/>
      <c r="AX438" s="59"/>
      <c r="AY438" s="59"/>
    </row>
    <row r="439" spans="1:51" x14ac:dyDescent="0.2">
      <c r="A439" s="59"/>
      <c r="B439" s="59"/>
      <c r="C439" s="59"/>
      <c r="D439" s="59"/>
      <c r="E439" s="59"/>
      <c r="F439" s="59"/>
      <c r="G439" s="59"/>
      <c r="H439" s="60"/>
      <c r="I439" s="60"/>
      <c r="J439" s="61"/>
      <c r="K439" s="59"/>
      <c r="M439" s="59"/>
      <c r="N439" s="59"/>
      <c r="O439" s="59"/>
      <c r="R439" s="59"/>
      <c r="S439" s="59"/>
      <c r="T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  <c r="AP439" s="59"/>
      <c r="AQ439" s="59"/>
      <c r="AR439" s="59"/>
      <c r="AS439" s="59"/>
      <c r="AT439" s="59"/>
      <c r="AU439" s="59"/>
      <c r="AV439" s="59"/>
      <c r="AW439" s="59"/>
      <c r="AX439" s="59"/>
      <c r="AY439" s="59"/>
    </row>
    <row r="440" spans="1:51" x14ac:dyDescent="0.2">
      <c r="A440" s="59"/>
      <c r="B440" s="59"/>
      <c r="C440" s="59"/>
      <c r="D440" s="59"/>
      <c r="E440" s="59"/>
      <c r="F440" s="59"/>
      <c r="G440" s="59"/>
      <c r="H440" s="60"/>
      <c r="I440" s="60"/>
      <c r="J440" s="61"/>
      <c r="K440" s="59"/>
      <c r="M440" s="59"/>
      <c r="N440" s="59"/>
      <c r="O440" s="59"/>
      <c r="R440" s="59"/>
      <c r="S440" s="59"/>
      <c r="T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  <c r="AN440" s="59"/>
      <c r="AO440" s="59"/>
      <c r="AP440" s="59"/>
      <c r="AQ440" s="59"/>
      <c r="AR440" s="59"/>
      <c r="AS440" s="59"/>
      <c r="AT440" s="59"/>
      <c r="AU440" s="59"/>
      <c r="AV440" s="59"/>
      <c r="AW440" s="59"/>
      <c r="AX440" s="59"/>
      <c r="AY440" s="59"/>
    </row>
    <row r="441" spans="1:51" x14ac:dyDescent="0.2">
      <c r="A441" s="59"/>
      <c r="B441" s="59"/>
      <c r="C441" s="59"/>
      <c r="D441" s="59"/>
      <c r="E441" s="59"/>
      <c r="F441" s="59"/>
      <c r="G441" s="59"/>
      <c r="H441" s="60"/>
      <c r="I441" s="60"/>
      <c r="J441" s="61"/>
      <c r="K441" s="59"/>
      <c r="M441" s="59"/>
      <c r="N441" s="59"/>
      <c r="O441" s="59"/>
      <c r="R441" s="59"/>
      <c r="S441" s="59"/>
      <c r="T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  <c r="AP441" s="59"/>
      <c r="AQ441" s="59"/>
      <c r="AR441" s="59"/>
      <c r="AS441" s="59"/>
      <c r="AT441" s="59"/>
      <c r="AU441" s="59"/>
      <c r="AV441" s="59"/>
      <c r="AW441" s="59"/>
      <c r="AX441" s="59"/>
      <c r="AY441" s="59"/>
    </row>
    <row r="442" spans="1:51" x14ac:dyDescent="0.2">
      <c r="A442" s="59"/>
      <c r="B442" s="59"/>
      <c r="C442" s="59"/>
      <c r="D442" s="59"/>
      <c r="E442" s="59"/>
      <c r="F442" s="59"/>
      <c r="G442" s="59"/>
      <c r="H442" s="60"/>
      <c r="I442" s="60"/>
      <c r="J442" s="61"/>
      <c r="K442" s="59"/>
      <c r="M442" s="59"/>
      <c r="N442" s="59"/>
      <c r="O442" s="59"/>
      <c r="R442" s="59"/>
      <c r="S442" s="59"/>
      <c r="T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  <c r="AN442" s="59"/>
      <c r="AO442" s="59"/>
      <c r="AP442" s="59"/>
      <c r="AQ442" s="59"/>
      <c r="AR442" s="59"/>
      <c r="AS442" s="59"/>
      <c r="AT442" s="59"/>
      <c r="AU442" s="59"/>
      <c r="AV442" s="59"/>
      <c r="AW442" s="59"/>
      <c r="AX442" s="59"/>
      <c r="AY442" s="59"/>
    </row>
    <row r="443" spans="1:51" x14ac:dyDescent="0.2">
      <c r="A443" s="59"/>
      <c r="B443" s="59"/>
      <c r="C443" s="59"/>
      <c r="D443" s="59"/>
      <c r="E443" s="59"/>
      <c r="F443" s="59"/>
      <c r="G443" s="59"/>
      <c r="H443" s="60"/>
      <c r="I443" s="60"/>
      <c r="J443" s="61"/>
      <c r="K443" s="59"/>
      <c r="M443" s="59"/>
      <c r="N443" s="59"/>
      <c r="O443" s="59"/>
      <c r="R443" s="59"/>
      <c r="S443" s="59"/>
      <c r="T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  <c r="AN443" s="59"/>
      <c r="AO443" s="59"/>
      <c r="AP443" s="59"/>
      <c r="AQ443" s="59"/>
      <c r="AR443" s="59"/>
      <c r="AS443" s="59"/>
      <c r="AT443" s="59"/>
      <c r="AU443" s="59"/>
      <c r="AV443" s="59"/>
      <c r="AW443" s="59"/>
      <c r="AX443" s="59"/>
      <c r="AY443" s="59"/>
    </row>
    <row r="444" spans="1:51" x14ac:dyDescent="0.2">
      <c r="A444" s="59"/>
      <c r="B444" s="59"/>
      <c r="C444" s="59"/>
      <c r="D444" s="59"/>
      <c r="E444" s="59"/>
      <c r="F444" s="59"/>
      <c r="G444" s="59"/>
      <c r="H444" s="60"/>
      <c r="I444" s="60"/>
      <c r="J444" s="61"/>
      <c r="K444" s="59"/>
      <c r="M444" s="59"/>
      <c r="N444" s="59"/>
      <c r="O444" s="59"/>
      <c r="R444" s="59"/>
      <c r="S444" s="59"/>
      <c r="T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  <c r="AN444" s="59"/>
      <c r="AO444" s="59"/>
      <c r="AP444" s="59"/>
      <c r="AQ444" s="59"/>
      <c r="AR444" s="59"/>
      <c r="AS444" s="59"/>
      <c r="AT444" s="59"/>
      <c r="AU444" s="59"/>
      <c r="AV444" s="59"/>
      <c r="AW444" s="59"/>
      <c r="AX444" s="59"/>
      <c r="AY444" s="59"/>
    </row>
    <row r="445" spans="1:51" x14ac:dyDescent="0.2">
      <c r="A445" s="59"/>
      <c r="B445" s="59"/>
      <c r="C445" s="59"/>
      <c r="D445" s="59"/>
      <c r="E445" s="59"/>
      <c r="F445" s="59"/>
      <c r="G445" s="59"/>
      <c r="H445" s="60"/>
      <c r="I445" s="60"/>
      <c r="J445" s="61"/>
      <c r="K445" s="59"/>
      <c r="M445" s="59"/>
      <c r="N445" s="59"/>
      <c r="O445" s="59"/>
      <c r="R445" s="59"/>
      <c r="S445" s="59"/>
      <c r="T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  <c r="AN445" s="59"/>
      <c r="AO445" s="59"/>
      <c r="AP445" s="59"/>
      <c r="AQ445" s="59"/>
      <c r="AR445" s="59"/>
      <c r="AS445" s="59"/>
      <c r="AT445" s="59"/>
      <c r="AU445" s="59"/>
      <c r="AV445" s="59"/>
      <c r="AW445" s="59"/>
      <c r="AX445" s="59"/>
      <c r="AY445" s="59"/>
    </row>
    <row r="446" spans="1:51" x14ac:dyDescent="0.2">
      <c r="A446" s="59"/>
      <c r="B446" s="59"/>
      <c r="C446" s="59"/>
      <c r="D446" s="59"/>
      <c r="E446" s="59"/>
      <c r="F446" s="59"/>
      <c r="G446" s="59"/>
      <c r="H446" s="60"/>
      <c r="I446" s="60"/>
      <c r="J446" s="61"/>
      <c r="K446" s="59"/>
      <c r="M446" s="59"/>
      <c r="N446" s="59"/>
      <c r="O446" s="59"/>
      <c r="R446" s="59"/>
      <c r="S446" s="59"/>
      <c r="T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  <c r="AN446" s="59"/>
      <c r="AO446" s="59"/>
      <c r="AP446" s="59"/>
      <c r="AQ446" s="59"/>
      <c r="AR446" s="59"/>
      <c r="AS446" s="59"/>
      <c r="AT446" s="59"/>
      <c r="AU446" s="59"/>
      <c r="AV446" s="59"/>
      <c r="AW446" s="59"/>
      <c r="AX446" s="59"/>
      <c r="AY446" s="59"/>
    </row>
    <row r="447" spans="1:51" x14ac:dyDescent="0.2">
      <c r="A447" s="59"/>
      <c r="B447" s="59"/>
      <c r="C447" s="59"/>
      <c r="D447" s="59"/>
      <c r="E447" s="59"/>
      <c r="F447" s="59"/>
      <c r="G447" s="59"/>
      <c r="H447" s="60"/>
      <c r="I447" s="60"/>
      <c r="J447" s="61"/>
      <c r="K447" s="59"/>
      <c r="M447" s="59"/>
      <c r="N447" s="59"/>
      <c r="O447" s="59"/>
      <c r="R447" s="59"/>
      <c r="S447" s="59"/>
      <c r="T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  <c r="AN447" s="59"/>
      <c r="AO447" s="59"/>
      <c r="AP447" s="59"/>
      <c r="AQ447" s="59"/>
      <c r="AR447" s="59"/>
      <c r="AS447" s="59"/>
      <c r="AT447" s="59"/>
      <c r="AU447" s="59"/>
      <c r="AV447" s="59"/>
      <c r="AW447" s="59"/>
      <c r="AX447" s="59"/>
      <c r="AY447" s="59"/>
    </row>
    <row r="448" spans="1:51" x14ac:dyDescent="0.2">
      <c r="A448" s="59"/>
      <c r="B448" s="59"/>
      <c r="C448" s="59"/>
      <c r="D448" s="59"/>
      <c r="E448" s="59"/>
      <c r="F448" s="59"/>
      <c r="G448" s="59"/>
      <c r="H448" s="60"/>
      <c r="I448" s="60"/>
      <c r="J448" s="61"/>
      <c r="K448" s="59"/>
      <c r="M448" s="59"/>
      <c r="N448" s="59"/>
      <c r="O448" s="59"/>
      <c r="R448" s="59"/>
      <c r="S448" s="59"/>
      <c r="T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  <c r="AP448" s="59"/>
      <c r="AQ448" s="59"/>
      <c r="AR448" s="59"/>
      <c r="AS448" s="59"/>
      <c r="AT448" s="59"/>
      <c r="AU448" s="59"/>
      <c r="AV448" s="59"/>
      <c r="AW448" s="59"/>
      <c r="AX448" s="59"/>
      <c r="AY448" s="59"/>
    </row>
    <row r="449" spans="1:51" x14ac:dyDescent="0.2">
      <c r="A449" s="59"/>
      <c r="B449" s="59"/>
      <c r="C449" s="59"/>
      <c r="D449" s="59"/>
      <c r="E449" s="59"/>
      <c r="F449" s="59"/>
      <c r="G449" s="59"/>
      <c r="H449" s="60"/>
      <c r="I449" s="60"/>
      <c r="J449" s="61"/>
      <c r="K449" s="59"/>
      <c r="M449" s="59"/>
      <c r="N449" s="59"/>
      <c r="O449" s="59"/>
      <c r="R449" s="59"/>
      <c r="S449" s="59"/>
      <c r="T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  <c r="AN449" s="59"/>
      <c r="AO449" s="59"/>
      <c r="AP449" s="59"/>
      <c r="AQ449" s="59"/>
      <c r="AR449" s="59"/>
      <c r="AS449" s="59"/>
      <c r="AT449" s="59"/>
      <c r="AU449" s="59"/>
      <c r="AV449" s="59"/>
      <c r="AW449" s="59"/>
      <c r="AX449" s="59"/>
      <c r="AY449" s="59"/>
    </row>
    <row r="450" spans="1:51" x14ac:dyDescent="0.2">
      <c r="A450" s="59"/>
      <c r="B450" s="59"/>
      <c r="C450" s="59"/>
      <c r="D450" s="59"/>
      <c r="E450" s="59"/>
      <c r="F450" s="59"/>
      <c r="G450" s="59"/>
      <c r="H450" s="60"/>
      <c r="I450" s="60"/>
      <c r="J450" s="61"/>
      <c r="K450" s="59"/>
      <c r="M450" s="59"/>
      <c r="N450" s="59"/>
      <c r="O450" s="59"/>
      <c r="R450" s="59"/>
      <c r="S450" s="59"/>
      <c r="T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  <c r="AN450" s="59"/>
      <c r="AO450" s="59"/>
      <c r="AP450" s="59"/>
      <c r="AQ450" s="59"/>
      <c r="AR450" s="59"/>
      <c r="AS450" s="59"/>
      <c r="AT450" s="59"/>
      <c r="AU450" s="59"/>
      <c r="AV450" s="59"/>
      <c r="AW450" s="59"/>
      <c r="AX450" s="59"/>
      <c r="AY450" s="59"/>
    </row>
    <row r="451" spans="1:51" x14ac:dyDescent="0.2">
      <c r="A451" s="59"/>
      <c r="B451" s="59"/>
      <c r="C451" s="59"/>
      <c r="D451" s="59"/>
      <c r="E451" s="59"/>
      <c r="F451" s="59"/>
      <c r="G451" s="59"/>
      <c r="H451" s="60"/>
      <c r="I451" s="60"/>
      <c r="J451" s="61"/>
      <c r="K451" s="59"/>
      <c r="M451" s="59"/>
      <c r="N451" s="59"/>
      <c r="O451" s="59"/>
      <c r="R451" s="59"/>
      <c r="S451" s="59"/>
      <c r="T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  <c r="AN451" s="59"/>
      <c r="AO451" s="59"/>
      <c r="AP451" s="59"/>
      <c r="AQ451" s="59"/>
      <c r="AR451" s="59"/>
      <c r="AS451" s="59"/>
      <c r="AT451" s="59"/>
      <c r="AU451" s="59"/>
      <c r="AV451" s="59"/>
      <c r="AW451" s="59"/>
      <c r="AX451" s="59"/>
      <c r="AY451" s="59"/>
    </row>
    <row r="452" spans="1:51" x14ac:dyDescent="0.2">
      <c r="A452" s="59"/>
      <c r="B452" s="59"/>
      <c r="C452" s="59"/>
      <c r="D452" s="59"/>
      <c r="E452" s="59"/>
      <c r="F452" s="59"/>
      <c r="G452" s="59"/>
      <c r="H452" s="60"/>
      <c r="I452" s="60"/>
      <c r="J452" s="61"/>
      <c r="K452" s="59"/>
      <c r="M452" s="59"/>
      <c r="N452" s="59"/>
      <c r="O452" s="59"/>
      <c r="R452" s="59"/>
      <c r="S452" s="59"/>
      <c r="T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  <c r="AN452" s="59"/>
      <c r="AO452" s="59"/>
      <c r="AP452" s="59"/>
      <c r="AQ452" s="59"/>
      <c r="AR452" s="59"/>
      <c r="AS452" s="59"/>
      <c r="AT452" s="59"/>
      <c r="AU452" s="59"/>
      <c r="AV452" s="59"/>
      <c r="AW452" s="59"/>
      <c r="AX452" s="59"/>
      <c r="AY452" s="59"/>
    </row>
    <row r="453" spans="1:51" x14ac:dyDescent="0.2">
      <c r="A453" s="59"/>
      <c r="B453" s="59"/>
      <c r="C453" s="59"/>
      <c r="D453" s="59"/>
      <c r="E453" s="59"/>
      <c r="F453" s="59"/>
      <c r="G453" s="59"/>
      <c r="H453" s="60"/>
      <c r="I453" s="60"/>
      <c r="J453" s="61"/>
      <c r="K453" s="59"/>
      <c r="M453" s="59"/>
      <c r="N453" s="59"/>
      <c r="O453" s="59"/>
      <c r="R453" s="59"/>
      <c r="S453" s="59"/>
      <c r="T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  <c r="AN453" s="59"/>
      <c r="AO453" s="59"/>
      <c r="AP453" s="59"/>
      <c r="AQ453" s="59"/>
      <c r="AR453" s="59"/>
      <c r="AS453" s="59"/>
      <c r="AT453" s="59"/>
      <c r="AU453" s="59"/>
      <c r="AV453" s="59"/>
      <c r="AW453" s="59"/>
      <c r="AX453" s="59"/>
      <c r="AY453" s="59"/>
    </row>
    <row r="454" spans="1:51" x14ac:dyDescent="0.2">
      <c r="A454" s="59"/>
      <c r="B454" s="59"/>
      <c r="C454" s="59"/>
      <c r="D454" s="59"/>
      <c r="E454" s="59"/>
      <c r="F454" s="59"/>
      <c r="G454" s="59"/>
      <c r="H454" s="60"/>
      <c r="I454" s="60"/>
      <c r="J454" s="61"/>
      <c r="K454" s="59"/>
      <c r="M454" s="59"/>
      <c r="N454" s="59"/>
      <c r="O454" s="59"/>
      <c r="R454" s="59"/>
      <c r="S454" s="59"/>
      <c r="T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  <c r="AP454" s="59"/>
      <c r="AQ454" s="59"/>
      <c r="AR454" s="59"/>
      <c r="AS454" s="59"/>
      <c r="AT454" s="59"/>
      <c r="AU454" s="59"/>
      <c r="AV454" s="59"/>
      <c r="AW454" s="59"/>
      <c r="AX454" s="59"/>
      <c r="AY454" s="59"/>
    </row>
    <row r="455" spans="1:51" x14ac:dyDescent="0.2">
      <c r="A455" s="59"/>
      <c r="B455" s="59"/>
      <c r="C455" s="59"/>
      <c r="D455" s="59"/>
      <c r="E455" s="59"/>
      <c r="F455" s="59"/>
      <c r="G455" s="59"/>
      <c r="H455" s="60"/>
      <c r="I455" s="60"/>
      <c r="J455" s="61"/>
      <c r="K455" s="59"/>
      <c r="M455" s="59"/>
      <c r="N455" s="59"/>
      <c r="O455" s="59"/>
      <c r="R455" s="59"/>
      <c r="S455" s="59"/>
      <c r="T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  <c r="AN455" s="59"/>
      <c r="AO455" s="59"/>
      <c r="AP455" s="59"/>
      <c r="AQ455" s="59"/>
      <c r="AR455" s="59"/>
      <c r="AS455" s="59"/>
      <c r="AT455" s="59"/>
      <c r="AU455" s="59"/>
      <c r="AV455" s="59"/>
      <c r="AW455" s="59"/>
      <c r="AX455" s="59"/>
      <c r="AY455" s="59"/>
    </row>
    <row r="456" spans="1:51" x14ac:dyDescent="0.2">
      <c r="A456" s="59"/>
      <c r="B456" s="59"/>
      <c r="C456" s="59"/>
      <c r="D456" s="59"/>
      <c r="E456" s="59"/>
      <c r="F456" s="59"/>
      <c r="G456" s="59"/>
      <c r="H456" s="60"/>
      <c r="I456" s="60"/>
      <c r="J456" s="61"/>
      <c r="K456" s="59"/>
      <c r="M456" s="59"/>
      <c r="N456" s="59"/>
      <c r="O456" s="59"/>
      <c r="R456" s="59"/>
      <c r="S456" s="59"/>
      <c r="T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</row>
    <row r="457" spans="1:51" x14ac:dyDescent="0.2">
      <c r="A457" s="59"/>
      <c r="B457" s="59"/>
      <c r="C457" s="59"/>
      <c r="D457" s="59"/>
      <c r="E457" s="59"/>
      <c r="F457" s="59"/>
      <c r="G457" s="59"/>
      <c r="H457" s="60"/>
      <c r="I457" s="60"/>
      <c r="J457" s="61"/>
      <c r="K457" s="59"/>
      <c r="M457" s="59"/>
      <c r="N457" s="59"/>
      <c r="O457" s="59"/>
      <c r="R457" s="59"/>
      <c r="S457" s="59"/>
      <c r="T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</row>
    <row r="458" spans="1:51" x14ac:dyDescent="0.2">
      <c r="A458" s="59"/>
      <c r="B458" s="59"/>
      <c r="C458" s="59"/>
      <c r="D458" s="59"/>
      <c r="E458" s="59"/>
      <c r="F458" s="59"/>
      <c r="G458" s="59"/>
      <c r="H458" s="60"/>
      <c r="I458" s="60"/>
      <c r="J458" s="61"/>
      <c r="K458" s="59"/>
      <c r="M458" s="59"/>
      <c r="N458" s="59"/>
      <c r="O458" s="59"/>
      <c r="R458" s="59"/>
      <c r="S458" s="59"/>
      <c r="T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</row>
    <row r="459" spans="1:51" x14ac:dyDescent="0.2">
      <c r="A459" s="59"/>
      <c r="B459" s="59"/>
      <c r="C459" s="59"/>
      <c r="D459" s="59"/>
      <c r="E459" s="59"/>
      <c r="F459" s="59"/>
      <c r="G459" s="59"/>
      <c r="H459" s="60"/>
      <c r="I459" s="60"/>
      <c r="J459" s="61"/>
      <c r="K459" s="59"/>
      <c r="M459" s="59"/>
      <c r="N459" s="59"/>
      <c r="O459" s="59"/>
      <c r="R459" s="59"/>
      <c r="S459" s="59"/>
      <c r="T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</row>
    <row r="460" spans="1:51" x14ac:dyDescent="0.2">
      <c r="A460" s="59"/>
      <c r="B460" s="59"/>
      <c r="C460" s="59"/>
      <c r="D460" s="59"/>
      <c r="E460" s="59"/>
      <c r="F460" s="59"/>
      <c r="G460" s="59"/>
      <c r="H460" s="60"/>
      <c r="I460" s="60"/>
      <c r="J460" s="61"/>
      <c r="K460" s="59"/>
      <c r="M460" s="59"/>
      <c r="N460" s="59"/>
      <c r="O460" s="59"/>
      <c r="R460" s="59"/>
      <c r="S460" s="59"/>
      <c r="T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  <c r="AQ460" s="59"/>
      <c r="AR460" s="59"/>
      <c r="AS460" s="59"/>
      <c r="AT460" s="59"/>
      <c r="AU460" s="59"/>
      <c r="AV460" s="59"/>
      <c r="AW460" s="59"/>
      <c r="AX460" s="59"/>
      <c r="AY460" s="59"/>
    </row>
    <row r="461" spans="1:51" x14ac:dyDescent="0.2">
      <c r="A461" s="59"/>
      <c r="B461" s="59"/>
      <c r="C461" s="59"/>
      <c r="D461" s="59"/>
      <c r="E461" s="59"/>
      <c r="F461" s="59"/>
      <c r="G461" s="59"/>
      <c r="H461" s="60"/>
      <c r="I461" s="60"/>
      <c r="J461" s="61"/>
      <c r="K461" s="59"/>
      <c r="M461" s="59"/>
      <c r="N461" s="59"/>
      <c r="O461" s="59"/>
      <c r="R461" s="59"/>
      <c r="S461" s="59"/>
      <c r="T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  <c r="AN461" s="59"/>
      <c r="AO461" s="59"/>
      <c r="AP461" s="59"/>
      <c r="AQ461" s="59"/>
      <c r="AR461" s="59"/>
      <c r="AS461" s="59"/>
      <c r="AT461" s="59"/>
      <c r="AU461" s="59"/>
      <c r="AV461" s="59"/>
      <c r="AW461" s="59"/>
      <c r="AX461" s="59"/>
      <c r="AY461" s="59"/>
    </row>
    <row r="462" spans="1:51" x14ac:dyDescent="0.2">
      <c r="A462" s="59"/>
      <c r="B462" s="59"/>
      <c r="C462" s="59"/>
      <c r="D462" s="59"/>
      <c r="E462" s="59"/>
      <c r="F462" s="59"/>
      <c r="G462" s="59"/>
      <c r="H462" s="60"/>
      <c r="I462" s="60"/>
      <c r="J462" s="61"/>
      <c r="K462" s="59"/>
      <c r="M462" s="59"/>
      <c r="N462" s="59"/>
      <c r="O462" s="59"/>
      <c r="R462" s="59"/>
      <c r="S462" s="59"/>
      <c r="T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9"/>
      <c r="AM462" s="59"/>
      <c r="AN462" s="59"/>
      <c r="AO462" s="59"/>
      <c r="AP462" s="59"/>
      <c r="AQ462" s="59"/>
      <c r="AR462" s="59"/>
      <c r="AS462" s="59"/>
      <c r="AT462" s="59"/>
      <c r="AU462" s="59"/>
      <c r="AV462" s="59"/>
      <c r="AW462" s="59"/>
      <c r="AX462" s="59"/>
      <c r="AY462" s="59"/>
    </row>
    <row r="463" spans="1:51" x14ac:dyDescent="0.2">
      <c r="A463" s="59"/>
      <c r="B463" s="59"/>
      <c r="C463" s="59"/>
      <c r="D463" s="59"/>
      <c r="E463" s="59"/>
      <c r="F463" s="59"/>
      <c r="G463" s="59"/>
      <c r="H463" s="60"/>
      <c r="I463" s="60"/>
      <c r="J463" s="61"/>
      <c r="K463" s="59"/>
      <c r="M463" s="59"/>
      <c r="N463" s="59"/>
      <c r="O463" s="59"/>
      <c r="R463" s="59"/>
      <c r="S463" s="59"/>
      <c r="T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9"/>
      <c r="AM463" s="59"/>
      <c r="AN463" s="59"/>
      <c r="AO463" s="59"/>
      <c r="AP463" s="59"/>
      <c r="AQ463" s="59"/>
      <c r="AR463" s="59"/>
      <c r="AS463" s="59"/>
      <c r="AT463" s="59"/>
      <c r="AU463" s="59"/>
      <c r="AV463" s="59"/>
      <c r="AW463" s="59"/>
      <c r="AX463" s="59"/>
      <c r="AY463" s="59"/>
    </row>
    <row r="464" spans="1:51" x14ac:dyDescent="0.2">
      <c r="A464" s="59"/>
      <c r="B464" s="59"/>
      <c r="C464" s="59"/>
      <c r="D464" s="59"/>
      <c r="E464" s="59"/>
      <c r="F464" s="59"/>
      <c r="G464" s="59"/>
      <c r="H464" s="60"/>
      <c r="I464" s="60"/>
      <c r="J464" s="61"/>
      <c r="K464" s="59"/>
      <c r="M464" s="59"/>
      <c r="N464" s="59"/>
      <c r="O464" s="59"/>
      <c r="R464" s="59"/>
      <c r="S464" s="59"/>
      <c r="T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  <c r="AN464" s="59"/>
      <c r="AO464" s="59"/>
      <c r="AP464" s="59"/>
      <c r="AQ464" s="59"/>
      <c r="AR464" s="59"/>
      <c r="AS464" s="59"/>
      <c r="AT464" s="59"/>
      <c r="AU464" s="59"/>
      <c r="AV464" s="59"/>
      <c r="AW464" s="59"/>
      <c r="AX464" s="59"/>
      <c r="AY464" s="59"/>
    </row>
    <row r="465" spans="1:51" x14ac:dyDescent="0.2">
      <c r="A465" s="59"/>
      <c r="B465" s="59"/>
      <c r="C465" s="59"/>
      <c r="D465" s="59"/>
      <c r="E465" s="59"/>
      <c r="F465" s="59"/>
      <c r="G465" s="59"/>
      <c r="H465" s="60"/>
      <c r="I465" s="60"/>
      <c r="J465" s="61"/>
      <c r="K465" s="59"/>
      <c r="M465" s="59"/>
      <c r="N465" s="59"/>
      <c r="O465" s="59"/>
      <c r="R465" s="59"/>
      <c r="S465" s="59"/>
      <c r="T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9"/>
      <c r="AM465" s="59"/>
      <c r="AN465" s="59"/>
      <c r="AO465" s="59"/>
      <c r="AP465" s="59"/>
      <c r="AQ465" s="59"/>
      <c r="AR465" s="59"/>
      <c r="AS465" s="59"/>
      <c r="AT465" s="59"/>
      <c r="AU465" s="59"/>
      <c r="AV465" s="59"/>
      <c r="AW465" s="59"/>
      <c r="AX465" s="59"/>
      <c r="AY465" s="59"/>
    </row>
    <row r="466" spans="1:51" x14ac:dyDescent="0.2">
      <c r="A466" s="59"/>
      <c r="B466" s="59"/>
      <c r="C466" s="59"/>
      <c r="D466" s="59"/>
      <c r="E466" s="59"/>
      <c r="F466" s="59"/>
      <c r="G466" s="59"/>
      <c r="H466" s="60"/>
      <c r="I466" s="60"/>
      <c r="J466" s="61"/>
      <c r="K466" s="59"/>
      <c r="M466" s="59"/>
      <c r="N466" s="59"/>
      <c r="O466" s="59"/>
      <c r="R466" s="59"/>
      <c r="S466" s="59"/>
      <c r="T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  <c r="AK466" s="59"/>
      <c r="AL466" s="59"/>
      <c r="AM466" s="59"/>
      <c r="AN466" s="59"/>
      <c r="AO466" s="59"/>
      <c r="AP466" s="59"/>
      <c r="AQ466" s="59"/>
      <c r="AR466" s="59"/>
      <c r="AS466" s="59"/>
      <c r="AT466" s="59"/>
      <c r="AU466" s="59"/>
      <c r="AV466" s="59"/>
      <c r="AW466" s="59"/>
      <c r="AX466" s="59"/>
      <c r="AY466" s="59"/>
    </row>
    <row r="467" spans="1:51" x14ac:dyDescent="0.2">
      <c r="A467" s="59"/>
      <c r="B467" s="59"/>
      <c r="C467" s="59"/>
      <c r="D467" s="59"/>
      <c r="E467" s="59"/>
      <c r="F467" s="59"/>
      <c r="G467" s="59"/>
      <c r="H467" s="60"/>
      <c r="I467" s="60"/>
      <c r="J467" s="61"/>
      <c r="K467" s="59"/>
      <c r="M467" s="59"/>
      <c r="N467" s="59"/>
      <c r="O467" s="59"/>
      <c r="R467" s="59"/>
      <c r="S467" s="59"/>
      <c r="T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9"/>
      <c r="AM467" s="59"/>
      <c r="AN467" s="59"/>
      <c r="AO467" s="59"/>
      <c r="AP467" s="59"/>
      <c r="AQ467" s="59"/>
      <c r="AR467" s="59"/>
      <c r="AS467" s="59"/>
      <c r="AT467" s="59"/>
      <c r="AU467" s="59"/>
      <c r="AV467" s="59"/>
      <c r="AW467" s="59"/>
      <c r="AX467" s="59"/>
      <c r="AY467" s="59"/>
    </row>
    <row r="468" spans="1:51" x14ac:dyDescent="0.2">
      <c r="A468" s="59"/>
      <c r="B468" s="59"/>
      <c r="C468" s="59"/>
      <c r="D468" s="59"/>
      <c r="E468" s="59"/>
      <c r="F468" s="59"/>
      <c r="G468" s="59"/>
      <c r="H468" s="60"/>
      <c r="I468" s="60"/>
      <c r="J468" s="61"/>
      <c r="K468" s="59"/>
      <c r="M468" s="59"/>
      <c r="N468" s="59"/>
      <c r="O468" s="59"/>
      <c r="R468" s="59"/>
      <c r="S468" s="59"/>
      <c r="T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9"/>
      <c r="AM468" s="59"/>
      <c r="AN468" s="59"/>
      <c r="AO468" s="59"/>
      <c r="AP468" s="59"/>
      <c r="AQ468" s="59"/>
      <c r="AR468" s="59"/>
      <c r="AS468" s="59"/>
      <c r="AT468" s="59"/>
      <c r="AU468" s="59"/>
      <c r="AV468" s="59"/>
      <c r="AW468" s="59"/>
      <c r="AX468" s="59"/>
      <c r="AY468" s="59"/>
    </row>
    <row r="469" spans="1:51" x14ac:dyDescent="0.2">
      <c r="A469" s="59"/>
      <c r="B469" s="59"/>
      <c r="C469" s="59"/>
      <c r="D469" s="59"/>
      <c r="E469" s="59"/>
      <c r="F469" s="59"/>
      <c r="G469" s="59"/>
      <c r="H469" s="60"/>
      <c r="I469" s="60"/>
      <c r="J469" s="61"/>
      <c r="K469" s="59"/>
      <c r="M469" s="59"/>
      <c r="N469" s="59"/>
      <c r="O469" s="59"/>
      <c r="R469" s="59"/>
      <c r="S469" s="59"/>
      <c r="T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9"/>
      <c r="AM469" s="59"/>
      <c r="AN469" s="59"/>
      <c r="AO469" s="59"/>
      <c r="AP469" s="59"/>
      <c r="AQ469" s="59"/>
      <c r="AR469" s="59"/>
      <c r="AS469" s="59"/>
      <c r="AT469" s="59"/>
      <c r="AU469" s="59"/>
      <c r="AV469" s="59"/>
      <c r="AW469" s="59"/>
      <c r="AX469" s="59"/>
      <c r="AY469" s="59"/>
    </row>
    <row r="470" spans="1:51" x14ac:dyDescent="0.2">
      <c r="A470" s="59"/>
      <c r="B470" s="59"/>
      <c r="C470" s="59"/>
      <c r="D470" s="59"/>
      <c r="E470" s="59"/>
      <c r="F470" s="59"/>
      <c r="G470" s="59"/>
      <c r="H470" s="60"/>
      <c r="I470" s="60"/>
      <c r="J470" s="61"/>
      <c r="K470" s="59"/>
      <c r="M470" s="59"/>
      <c r="N470" s="59"/>
      <c r="O470" s="59"/>
      <c r="R470" s="59"/>
      <c r="S470" s="59"/>
      <c r="T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  <c r="AQ470" s="59"/>
      <c r="AR470" s="59"/>
      <c r="AS470" s="59"/>
      <c r="AT470" s="59"/>
      <c r="AU470" s="59"/>
      <c r="AV470" s="59"/>
      <c r="AW470" s="59"/>
      <c r="AX470" s="59"/>
      <c r="AY470" s="59"/>
    </row>
    <row r="471" spans="1:51" x14ac:dyDescent="0.2">
      <c r="A471" s="59"/>
      <c r="B471" s="59"/>
      <c r="C471" s="59"/>
      <c r="D471" s="59"/>
      <c r="E471" s="59"/>
      <c r="F471" s="59"/>
      <c r="G471" s="59"/>
      <c r="H471" s="60"/>
      <c r="I471" s="60"/>
      <c r="J471" s="61"/>
      <c r="K471" s="59"/>
      <c r="M471" s="59"/>
      <c r="N471" s="59"/>
      <c r="O471" s="59"/>
      <c r="R471" s="59"/>
      <c r="S471" s="59"/>
      <c r="T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9"/>
      <c r="AM471" s="59"/>
      <c r="AN471" s="59"/>
      <c r="AO471" s="59"/>
      <c r="AP471" s="59"/>
      <c r="AQ471" s="59"/>
      <c r="AR471" s="59"/>
      <c r="AS471" s="59"/>
      <c r="AT471" s="59"/>
      <c r="AU471" s="59"/>
      <c r="AV471" s="59"/>
      <c r="AW471" s="59"/>
      <c r="AX471" s="59"/>
      <c r="AY471" s="59"/>
    </row>
    <row r="472" spans="1:51" x14ac:dyDescent="0.2">
      <c r="A472" s="59"/>
      <c r="B472" s="59"/>
      <c r="C472" s="59"/>
      <c r="D472" s="59"/>
      <c r="E472" s="59"/>
      <c r="F472" s="59"/>
      <c r="G472" s="59"/>
      <c r="H472" s="60"/>
      <c r="I472" s="60"/>
      <c r="J472" s="61"/>
      <c r="K472" s="59"/>
      <c r="M472" s="59"/>
      <c r="N472" s="59"/>
      <c r="O472" s="59"/>
      <c r="R472" s="59"/>
      <c r="S472" s="59"/>
      <c r="T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9"/>
      <c r="AM472" s="59"/>
      <c r="AN472" s="59"/>
      <c r="AO472" s="59"/>
      <c r="AP472" s="59"/>
      <c r="AQ472" s="59"/>
      <c r="AR472" s="59"/>
      <c r="AS472" s="59"/>
      <c r="AT472" s="59"/>
      <c r="AU472" s="59"/>
      <c r="AV472" s="59"/>
      <c r="AW472" s="59"/>
      <c r="AX472" s="59"/>
      <c r="AY472" s="59"/>
    </row>
    <row r="473" spans="1:51" x14ac:dyDescent="0.2">
      <c r="A473" s="59"/>
      <c r="B473" s="59"/>
      <c r="C473" s="59"/>
      <c r="D473" s="59"/>
      <c r="E473" s="59"/>
      <c r="F473" s="59"/>
      <c r="G473" s="59"/>
      <c r="H473" s="60"/>
      <c r="I473" s="60"/>
      <c r="J473" s="61"/>
      <c r="K473" s="59"/>
      <c r="M473" s="59"/>
      <c r="N473" s="59"/>
      <c r="O473" s="59"/>
      <c r="R473" s="59"/>
      <c r="S473" s="59"/>
      <c r="T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9"/>
      <c r="AM473" s="59"/>
      <c r="AN473" s="59"/>
      <c r="AO473" s="59"/>
      <c r="AP473" s="59"/>
      <c r="AQ473" s="59"/>
      <c r="AR473" s="59"/>
      <c r="AS473" s="59"/>
      <c r="AT473" s="59"/>
      <c r="AU473" s="59"/>
      <c r="AV473" s="59"/>
      <c r="AW473" s="59"/>
      <c r="AX473" s="59"/>
      <c r="AY473" s="59"/>
    </row>
    <row r="474" spans="1:51" x14ac:dyDescent="0.2">
      <c r="A474" s="59"/>
      <c r="B474" s="59"/>
      <c r="C474" s="59"/>
      <c r="D474" s="59"/>
      <c r="E474" s="59"/>
      <c r="F474" s="59"/>
      <c r="G474" s="59"/>
      <c r="H474" s="60"/>
      <c r="I474" s="60"/>
      <c r="J474" s="61"/>
      <c r="K474" s="59"/>
      <c r="M474" s="59"/>
      <c r="N474" s="59"/>
      <c r="O474" s="59"/>
      <c r="R474" s="59"/>
      <c r="S474" s="59"/>
      <c r="T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9"/>
      <c r="AM474" s="59"/>
      <c r="AN474" s="59"/>
      <c r="AO474" s="59"/>
      <c r="AP474" s="59"/>
      <c r="AQ474" s="59"/>
      <c r="AR474" s="59"/>
      <c r="AS474" s="59"/>
      <c r="AT474" s="59"/>
      <c r="AU474" s="59"/>
      <c r="AV474" s="59"/>
      <c r="AW474" s="59"/>
      <c r="AX474" s="59"/>
      <c r="AY474" s="59"/>
    </row>
    <row r="475" spans="1:51" x14ac:dyDescent="0.2">
      <c r="A475" s="59"/>
      <c r="B475" s="59"/>
      <c r="C475" s="59"/>
      <c r="D475" s="59"/>
      <c r="E475" s="59"/>
      <c r="F475" s="59"/>
      <c r="G475" s="59"/>
      <c r="H475" s="60"/>
      <c r="I475" s="60"/>
      <c r="J475" s="61"/>
      <c r="K475" s="59"/>
      <c r="M475" s="59"/>
      <c r="N475" s="59"/>
      <c r="O475" s="59"/>
      <c r="R475" s="59"/>
      <c r="S475" s="59"/>
      <c r="T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9"/>
      <c r="AM475" s="59"/>
      <c r="AN475" s="59"/>
      <c r="AO475" s="59"/>
      <c r="AP475" s="59"/>
      <c r="AQ475" s="59"/>
      <c r="AR475" s="59"/>
      <c r="AS475" s="59"/>
      <c r="AT475" s="59"/>
      <c r="AU475" s="59"/>
      <c r="AV475" s="59"/>
      <c r="AW475" s="59"/>
      <c r="AX475" s="59"/>
      <c r="AY475" s="59"/>
    </row>
    <row r="476" spans="1:51" x14ac:dyDescent="0.2">
      <c r="A476" s="59"/>
      <c r="B476" s="59"/>
      <c r="C476" s="59"/>
      <c r="D476" s="59"/>
      <c r="E476" s="59"/>
      <c r="F476" s="59"/>
      <c r="G476" s="59"/>
      <c r="H476" s="60"/>
      <c r="I476" s="60"/>
      <c r="J476" s="61"/>
      <c r="K476" s="59"/>
      <c r="M476" s="59"/>
      <c r="N476" s="59"/>
      <c r="O476" s="59"/>
      <c r="R476" s="59"/>
      <c r="S476" s="59"/>
      <c r="T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</row>
    <row r="477" spans="1:51" x14ac:dyDescent="0.2">
      <c r="A477" s="59"/>
      <c r="B477" s="59"/>
      <c r="C477" s="59"/>
      <c r="D477" s="59"/>
      <c r="E477" s="59"/>
      <c r="F477" s="59"/>
      <c r="G477" s="59"/>
      <c r="H477" s="60"/>
      <c r="I477" s="60"/>
      <c r="J477" s="61"/>
      <c r="K477" s="59"/>
      <c r="M477" s="59"/>
      <c r="N477" s="59"/>
      <c r="O477" s="59"/>
      <c r="R477" s="59"/>
      <c r="S477" s="59"/>
      <c r="T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  <c r="AX477" s="59"/>
      <c r="AY477" s="59"/>
    </row>
    <row r="478" spans="1:51" x14ac:dyDescent="0.2">
      <c r="A478" s="59"/>
      <c r="B478" s="59"/>
      <c r="C478" s="59"/>
      <c r="D478" s="59"/>
      <c r="E478" s="59"/>
      <c r="F478" s="59"/>
      <c r="G478" s="59"/>
      <c r="H478" s="60"/>
      <c r="I478" s="60"/>
      <c r="J478" s="61"/>
      <c r="K478" s="59"/>
      <c r="M478" s="59"/>
      <c r="N478" s="59"/>
      <c r="O478" s="59"/>
      <c r="R478" s="59"/>
      <c r="S478" s="59"/>
      <c r="T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</row>
    <row r="479" spans="1:51" x14ac:dyDescent="0.2">
      <c r="A479" s="59"/>
      <c r="B479" s="59"/>
      <c r="C479" s="59"/>
      <c r="D479" s="59"/>
      <c r="E479" s="59"/>
      <c r="F479" s="59"/>
      <c r="G479" s="59"/>
      <c r="H479" s="60"/>
      <c r="I479" s="60"/>
      <c r="J479" s="61"/>
      <c r="K479" s="59"/>
      <c r="M479" s="59"/>
      <c r="N479" s="59"/>
      <c r="O479" s="59"/>
      <c r="R479" s="59"/>
      <c r="S479" s="59"/>
      <c r="T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</row>
    <row r="480" spans="1:51" x14ac:dyDescent="0.2">
      <c r="A480" s="59"/>
      <c r="B480" s="59"/>
      <c r="C480" s="59"/>
      <c r="D480" s="59"/>
      <c r="E480" s="59"/>
      <c r="F480" s="59"/>
      <c r="G480" s="59"/>
      <c r="H480" s="60"/>
      <c r="I480" s="60"/>
      <c r="J480" s="61"/>
      <c r="K480" s="59"/>
      <c r="M480" s="59"/>
      <c r="N480" s="59"/>
      <c r="O480" s="59"/>
      <c r="R480" s="59"/>
      <c r="S480" s="59"/>
      <c r="T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</row>
    <row r="481" spans="1:51" x14ac:dyDescent="0.2">
      <c r="A481" s="59"/>
      <c r="B481" s="59"/>
      <c r="C481" s="59"/>
      <c r="D481" s="59"/>
      <c r="E481" s="59"/>
      <c r="F481" s="59"/>
      <c r="G481" s="59"/>
      <c r="H481" s="60"/>
      <c r="I481" s="60"/>
      <c r="J481" s="61"/>
      <c r="K481" s="59"/>
      <c r="M481" s="59"/>
      <c r="N481" s="59"/>
      <c r="O481" s="59"/>
      <c r="R481" s="59"/>
      <c r="S481" s="59"/>
      <c r="T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</row>
    <row r="482" spans="1:51" x14ac:dyDescent="0.2">
      <c r="A482" s="59"/>
      <c r="B482" s="59"/>
      <c r="C482" s="59"/>
      <c r="D482" s="59"/>
      <c r="E482" s="59"/>
      <c r="F482" s="59"/>
      <c r="G482" s="59"/>
      <c r="H482" s="60"/>
      <c r="I482" s="60"/>
      <c r="J482" s="61"/>
      <c r="K482" s="59"/>
      <c r="M482" s="59"/>
      <c r="N482" s="59"/>
      <c r="O482" s="59"/>
      <c r="R482" s="59"/>
      <c r="S482" s="59"/>
      <c r="T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</row>
    <row r="483" spans="1:51" x14ac:dyDescent="0.2">
      <c r="A483" s="59"/>
      <c r="B483" s="59"/>
      <c r="C483" s="59"/>
      <c r="D483" s="59"/>
      <c r="E483" s="59"/>
      <c r="F483" s="59"/>
      <c r="G483" s="59"/>
      <c r="H483" s="60"/>
      <c r="I483" s="60"/>
      <c r="J483" s="61"/>
      <c r="K483" s="59"/>
      <c r="M483" s="59"/>
      <c r="N483" s="59"/>
      <c r="O483" s="59"/>
      <c r="R483" s="59"/>
      <c r="S483" s="59"/>
      <c r="T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</row>
    <row r="484" spans="1:51" x14ac:dyDescent="0.2">
      <c r="A484" s="59"/>
      <c r="B484" s="59"/>
      <c r="C484" s="59"/>
      <c r="D484" s="59"/>
      <c r="E484" s="59"/>
      <c r="F484" s="59"/>
      <c r="G484" s="59"/>
      <c r="H484" s="60"/>
      <c r="I484" s="60"/>
      <c r="J484" s="61"/>
      <c r="K484" s="59"/>
      <c r="M484" s="59"/>
      <c r="N484" s="59"/>
      <c r="O484" s="59"/>
      <c r="R484" s="59"/>
      <c r="S484" s="59"/>
      <c r="T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59"/>
      <c r="AY484" s="59"/>
    </row>
    <row r="485" spans="1:51" x14ac:dyDescent="0.2">
      <c r="A485" s="59"/>
      <c r="B485" s="59"/>
      <c r="C485" s="59"/>
      <c r="D485" s="59"/>
      <c r="E485" s="59"/>
      <c r="F485" s="59"/>
      <c r="G485" s="59"/>
      <c r="H485" s="60"/>
      <c r="I485" s="60"/>
      <c r="J485" s="61"/>
      <c r="K485" s="59"/>
      <c r="M485" s="59"/>
      <c r="N485" s="59"/>
      <c r="O485" s="59"/>
      <c r="R485" s="59"/>
      <c r="S485" s="59"/>
      <c r="T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9"/>
      <c r="AM485" s="59"/>
      <c r="AN485" s="59"/>
      <c r="AO485" s="59"/>
      <c r="AP485" s="59"/>
      <c r="AQ485" s="59"/>
      <c r="AR485" s="59"/>
      <c r="AS485" s="59"/>
      <c r="AT485" s="59"/>
      <c r="AU485" s="59"/>
      <c r="AV485" s="59"/>
      <c r="AW485" s="59"/>
      <c r="AX485" s="59"/>
      <c r="AY485" s="59"/>
    </row>
    <row r="486" spans="1:51" x14ac:dyDescent="0.2">
      <c r="A486" s="59"/>
      <c r="B486" s="59"/>
      <c r="C486" s="59"/>
      <c r="D486" s="59"/>
      <c r="E486" s="59"/>
      <c r="F486" s="59"/>
      <c r="G486" s="59"/>
      <c r="H486" s="60"/>
      <c r="I486" s="60"/>
      <c r="J486" s="61"/>
      <c r="K486" s="59"/>
      <c r="M486" s="59"/>
      <c r="N486" s="59"/>
      <c r="O486" s="59"/>
      <c r="R486" s="59"/>
      <c r="S486" s="59"/>
      <c r="T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</row>
    <row r="487" spans="1:51" x14ac:dyDescent="0.2">
      <c r="A487" s="59"/>
      <c r="B487" s="59"/>
      <c r="C487" s="59"/>
      <c r="D487" s="59"/>
      <c r="E487" s="59"/>
      <c r="F487" s="59"/>
      <c r="G487" s="59"/>
      <c r="H487" s="60"/>
      <c r="I487" s="60"/>
      <c r="J487" s="61"/>
      <c r="K487" s="59"/>
      <c r="M487" s="59"/>
      <c r="N487" s="59"/>
      <c r="O487" s="59"/>
      <c r="R487" s="59"/>
      <c r="S487" s="59"/>
      <c r="T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</row>
    <row r="488" spans="1:51" x14ac:dyDescent="0.2">
      <c r="A488" s="59"/>
      <c r="B488" s="59"/>
      <c r="C488" s="59"/>
      <c r="D488" s="59"/>
      <c r="E488" s="59"/>
      <c r="F488" s="59"/>
      <c r="G488" s="59"/>
      <c r="H488" s="60"/>
      <c r="I488" s="60"/>
      <c r="J488" s="61"/>
      <c r="K488" s="59"/>
      <c r="M488" s="59"/>
      <c r="N488" s="59"/>
      <c r="O488" s="59"/>
      <c r="R488" s="59"/>
      <c r="S488" s="59"/>
      <c r="T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</row>
    <row r="489" spans="1:51" x14ac:dyDescent="0.2">
      <c r="A489" s="59"/>
      <c r="B489" s="59"/>
      <c r="C489" s="59"/>
      <c r="D489" s="59"/>
      <c r="E489" s="59"/>
      <c r="F489" s="59"/>
      <c r="G489" s="59"/>
      <c r="H489" s="60"/>
      <c r="I489" s="60"/>
      <c r="J489" s="61"/>
      <c r="K489" s="59"/>
      <c r="M489" s="59"/>
      <c r="N489" s="59"/>
      <c r="O489" s="59"/>
      <c r="R489" s="59"/>
      <c r="S489" s="59"/>
      <c r="T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</row>
    <row r="490" spans="1:51" x14ac:dyDescent="0.2">
      <c r="A490" s="59"/>
      <c r="B490" s="59"/>
      <c r="C490" s="59"/>
      <c r="D490" s="59"/>
      <c r="E490" s="59"/>
      <c r="F490" s="59"/>
      <c r="G490" s="59"/>
      <c r="H490" s="60"/>
      <c r="I490" s="60"/>
      <c r="J490" s="61"/>
      <c r="K490" s="59"/>
      <c r="M490" s="59"/>
      <c r="N490" s="59"/>
      <c r="O490" s="59"/>
      <c r="R490" s="59"/>
      <c r="S490" s="59"/>
      <c r="T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9"/>
      <c r="AM490" s="59"/>
      <c r="AN490" s="59"/>
      <c r="AO490" s="59"/>
      <c r="AP490" s="59"/>
      <c r="AQ490" s="59"/>
      <c r="AR490" s="59"/>
      <c r="AS490" s="59"/>
      <c r="AT490" s="59"/>
      <c r="AU490" s="59"/>
      <c r="AV490" s="59"/>
      <c r="AW490" s="59"/>
      <c r="AX490" s="59"/>
      <c r="AY490" s="59"/>
    </row>
    <row r="491" spans="1:51" x14ac:dyDescent="0.2">
      <c r="A491" s="59"/>
      <c r="B491" s="59"/>
      <c r="C491" s="59"/>
      <c r="D491" s="59"/>
      <c r="E491" s="59"/>
      <c r="F491" s="59"/>
      <c r="G491" s="59"/>
      <c r="H491" s="60"/>
      <c r="I491" s="60"/>
      <c r="J491" s="61"/>
      <c r="K491" s="59"/>
      <c r="M491" s="59"/>
      <c r="N491" s="59"/>
      <c r="O491" s="59"/>
      <c r="R491" s="59"/>
      <c r="S491" s="59"/>
      <c r="T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</row>
    <row r="492" spans="1:51" x14ac:dyDescent="0.2">
      <c r="A492" s="59"/>
      <c r="B492" s="59"/>
      <c r="C492" s="59"/>
      <c r="D492" s="59"/>
      <c r="E492" s="59"/>
      <c r="F492" s="59"/>
      <c r="G492" s="59"/>
      <c r="H492" s="60"/>
      <c r="I492" s="60"/>
      <c r="J492" s="61"/>
      <c r="K492" s="59"/>
      <c r="M492" s="59"/>
      <c r="N492" s="59"/>
      <c r="O492" s="59"/>
      <c r="R492" s="59"/>
      <c r="S492" s="59"/>
      <c r="T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</row>
    <row r="493" spans="1:51" x14ac:dyDescent="0.2">
      <c r="A493" s="59"/>
      <c r="B493" s="59"/>
      <c r="C493" s="59"/>
      <c r="D493" s="59"/>
      <c r="E493" s="59"/>
      <c r="F493" s="59"/>
      <c r="G493" s="59"/>
      <c r="H493" s="60"/>
      <c r="I493" s="60"/>
      <c r="J493" s="61"/>
      <c r="K493" s="59"/>
      <c r="M493" s="59"/>
      <c r="N493" s="59"/>
      <c r="O493" s="59"/>
      <c r="R493" s="59"/>
      <c r="S493" s="59"/>
      <c r="T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</row>
    <row r="494" spans="1:51" x14ac:dyDescent="0.2">
      <c r="A494" s="59"/>
      <c r="B494" s="59"/>
      <c r="C494" s="59"/>
      <c r="D494" s="59"/>
      <c r="E494" s="59"/>
      <c r="F494" s="59"/>
      <c r="G494" s="59"/>
      <c r="H494" s="60"/>
      <c r="I494" s="60"/>
      <c r="J494" s="61"/>
      <c r="K494" s="59"/>
      <c r="M494" s="59"/>
      <c r="N494" s="59"/>
      <c r="O494" s="59"/>
      <c r="R494" s="59"/>
      <c r="S494" s="59"/>
      <c r="T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</row>
    <row r="495" spans="1:51" x14ac:dyDescent="0.2">
      <c r="A495" s="59"/>
      <c r="B495" s="59"/>
      <c r="C495" s="59"/>
      <c r="D495" s="59"/>
      <c r="E495" s="59"/>
      <c r="F495" s="59"/>
      <c r="G495" s="59"/>
      <c r="H495" s="60"/>
      <c r="I495" s="60"/>
      <c r="J495" s="61"/>
      <c r="K495" s="59"/>
      <c r="M495" s="59"/>
      <c r="N495" s="59"/>
      <c r="O495" s="59"/>
      <c r="R495" s="59"/>
      <c r="S495" s="59"/>
      <c r="T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</row>
    <row r="496" spans="1:51" x14ac:dyDescent="0.2">
      <c r="A496" s="59"/>
      <c r="B496" s="59"/>
      <c r="C496" s="59"/>
      <c r="D496" s="59"/>
      <c r="E496" s="59"/>
      <c r="F496" s="59"/>
      <c r="G496" s="59"/>
      <c r="H496" s="60"/>
      <c r="I496" s="60"/>
      <c r="J496" s="61"/>
      <c r="K496" s="59"/>
      <c r="M496" s="59"/>
      <c r="N496" s="59"/>
      <c r="O496" s="59"/>
      <c r="R496" s="59"/>
      <c r="S496" s="59"/>
      <c r="T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</row>
    <row r="497" spans="1:51" x14ac:dyDescent="0.2">
      <c r="A497" s="59"/>
      <c r="B497" s="59"/>
      <c r="C497" s="59"/>
      <c r="D497" s="59"/>
      <c r="E497" s="59"/>
      <c r="F497" s="59"/>
      <c r="G497" s="59"/>
      <c r="H497" s="60"/>
      <c r="I497" s="60"/>
      <c r="J497" s="61"/>
      <c r="K497" s="59"/>
      <c r="M497" s="59"/>
      <c r="N497" s="59"/>
      <c r="O497" s="59"/>
      <c r="R497" s="59"/>
      <c r="S497" s="59"/>
      <c r="T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</row>
    <row r="498" spans="1:51" x14ac:dyDescent="0.2">
      <c r="A498" s="59"/>
      <c r="B498" s="59"/>
      <c r="C498" s="59"/>
      <c r="D498" s="59"/>
      <c r="E498" s="59"/>
      <c r="F498" s="59"/>
      <c r="G498" s="59"/>
      <c r="H498" s="60"/>
      <c r="I498" s="60"/>
      <c r="J498" s="61"/>
      <c r="K498" s="59"/>
      <c r="M498" s="59"/>
      <c r="N498" s="59"/>
      <c r="O498" s="59"/>
      <c r="R498" s="59"/>
      <c r="S498" s="59"/>
      <c r="T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</row>
    <row r="499" spans="1:51" x14ac:dyDescent="0.2">
      <c r="A499" s="59"/>
      <c r="B499" s="59"/>
      <c r="C499" s="59"/>
      <c r="D499" s="59"/>
      <c r="E499" s="59"/>
      <c r="F499" s="59"/>
      <c r="G499" s="59"/>
      <c r="H499" s="60"/>
      <c r="I499" s="60"/>
      <c r="J499" s="61"/>
      <c r="K499" s="59"/>
      <c r="M499" s="59"/>
      <c r="N499" s="59"/>
      <c r="O499" s="59"/>
      <c r="R499" s="59"/>
      <c r="S499" s="59"/>
      <c r="T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</row>
    <row r="500" spans="1:51" x14ac:dyDescent="0.2">
      <c r="A500" s="59"/>
      <c r="B500" s="59"/>
      <c r="C500" s="59"/>
      <c r="D500" s="59"/>
      <c r="E500" s="59"/>
      <c r="F500" s="59"/>
      <c r="G500" s="59"/>
      <c r="H500" s="60"/>
      <c r="I500" s="60"/>
      <c r="J500" s="61"/>
      <c r="K500" s="59"/>
      <c r="M500" s="59"/>
      <c r="N500" s="59"/>
      <c r="O500" s="59"/>
      <c r="R500" s="59"/>
      <c r="S500" s="59"/>
      <c r="T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</row>
    <row r="501" spans="1:51" x14ac:dyDescent="0.2">
      <c r="A501" s="59"/>
      <c r="B501" s="59"/>
      <c r="C501" s="59"/>
      <c r="D501" s="59"/>
      <c r="E501" s="59"/>
      <c r="F501" s="59"/>
      <c r="G501" s="59"/>
      <c r="H501" s="60"/>
      <c r="I501" s="60"/>
      <c r="J501" s="61"/>
      <c r="K501" s="59"/>
      <c r="M501" s="59"/>
      <c r="N501" s="59"/>
      <c r="O501" s="59"/>
      <c r="R501" s="59"/>
      <c r="S501" s="59"/>
      <c r="T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</row>
    <row r="502" spans="1:51" x14ac:dyDescent="0.2">
      <c r="A502" s="59"/>
      <c r="B502" s="59"/>
      <c r="C502" s="59"/>
      <c r="D502" s="59"/>
      <c r="E502" s="59"/>
      <c r="F502" s="59"/>
      <c r="G502" s="59"/>
      <c r="H502" s="60"/>
      <c r="I502" s="60"/>
      <c r="J502" s="61"/>
      <c r="K502" s="59"/>
      <c r="M502" s="59"/>
      <c r="N502" s="59"/>
      <c r="O502" s="59"/>
      <c r="R502" s="59"/>
      <c r="S502" s="59"/>
      <c r="T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</row>
    <row r="503" spans="1:51" x14ac:dyDescent="0.2">
      <c r="A503" s="59"/>
      <c r="B503" s="59"/>
      <c r="C503" s="59"/>
      <c r="D503" s="59"/>
      <c r="E503" s="59"/>
      <c r="F503" s="59"/>
      <c r="G503" s="59"/>
      <c r="H503" s="60"/>
      <c r="I503" s="60"/>
      <c r="J503" s="61"/>
      <c r="K503" s="59"/>
      <c r="M503" s="59"/>
      <c r="N503" s="59"/>
      <c r="O503" s="59"/>
      <c r="R503" s="59"/>
      <c r="S503" s="59"/>
      <c r="T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</row>
    <row r="504" spans="1:51" x14ac:dyDescent="0.2">
      <c r="A504" s="59"/>
      <c r="B504" s="59"/>
      <c r="C504" s="59"/>
      <c r="D504" s="59"/>
      <c r="E504" s="59"/>
      <c r="F504" s="59"/>
      <c r="G504" s="59"/>
      <c r="H504" s="60"/>
      <c r="I504" s="60"/>
      <c r="J504" s="61"/>
      <c r="K504" s="59"/>
      <c r="M504" s="59"/>
      <c r="N504" s="59"/>
      <c r="O504" s="59"/>
      <c r="R504" s="59"/>
      <c r="S504" s="59"/>
      <c r="T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</row>
    <row r="505" spans="1:51" x14ac:dyDescent="0.2">
      <c r="A505" s="59"/>
      <c r="B505" s="59"/>
      <c r="C505" s="59"/>
      <c r="D505" s="59"/>
      <c r="E505" s="59"/>
      <c r="F505" s="59"/>
      <c r="G505" s="59"/>
      <c r="H505" s="60"/>
      <c r="I505" s="60"/>
      <c r="J505" s="61"/>
      <c r="K505" s="59"/>
      <c r="M505" s="59"/>
      <c r="N505" s="59"/>
      <c r="O505" s="59"/>
      <c r="R505" s="59"/>
      <c r="S505" s="59"/>
      <c r="T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</row>
    <row r="506" spans="1:51" x14ac:dyDescent="0.2">
      <c r="A506" s="59"/>
      <c r="B506" s="59"/>
      <c r="C506" s="59"/>
      <c r="D506" s="59"/>
      <c r="E506" s="59"/>
      <c r="F506" s="59"/>
      <c r="G506" s="59"/>
      <c r="H506" s="60"/>
      <c r="I506" s="60"/>
      <c r="J506" s="61"/>
      <c r="K506" s="59"/>
      <c r="M506" s="59"/>
      <c r="N506" s="59"/>
      <c r="O506" s="59"/>
      <c r="R506" s="59"/>
      <c r="S506" s="59"/>
      <c r="T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59"/>
      <c r="AL506" s="59"/>
      <c r="AM506" s="59"/>
      <c r="AN506" s="59"/>
      <c r="AO506" s="59"/>
      <c r="AP506" s="59"/>
      <c r="AQ506" s="59"/>
      <c r="AR506" s="59"/>
      <c r="AS506" s="59"/>
      <c r="AT506" s="59"/>
      <c r="AU506" s="59"/>
      <c r="AV506" s="59"/>
      <c r="AW506" s="59"/>
      <c r="AX506" s="59"/>
      <c r="AY506" s="59"/>
    </row>
    <row r="507" spans="1:51" x14ac:dyDescent="0.2">
      <c r="A507" s="59"/>
      <c r="B507" s="59"/>
      <c r="C507" s="59"/>
      <c r="D507" s="59"/>
      <c r="E507" s="59"/>
      <c r="F507" s="59"/>
      <c r="G507" s="59"/>
      <c r="H507" s="60"/>
      <c r="I507" s="60"/>
      <c r="J507" s="61"/>
      <c r="K507" s="59"/>
      <c r="M507" s="59"/>
      <c r="N507" s="59"/>
      <c r="O507" s="59"/>
      <c r="R507" s="59"/>
      <c r="S507" s="59"/>
      <c r="T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9"/>
      <c r="AM507" s="59"/>
      <c r="AN507" s="59"/>
      <c r="AO507" s="59"/>
      <c r="AP507" s="59"/>
      <c r="AQ507" s="59"/>
      <c r="AR507" s="59"/>
      <c r="AS507" s="59"/>
      <c r="AT507" s="59"/>
      <c r="AU507" s="59"/>
      <c r="AV507" s="59"/>
      <c r="AW507" s="59"/>
      <c r="AX507" s="59"/>
      <c r="AY507" s="59"/>
    </row>
    <row r="508" spans="1:51" x14ac:dyDescent="0.2">
      <c r="A508" s="59"/>
      <c r="B508" s="59"/>
      <c r="C508" s="59"/>
      <c r="D508" s="59"/>
      <c r="E508" s="59"/>
      <c r="F508" s="59"/>
      <c r="G508" s="59"/>
      <c r="H508" s="60"/>
      <c r="I508" s="60"/>
      <c r="J508" s="61"/>
      <c r="K508" s="59"/>
      <c r="M508" s="59"/>
      <c r="N508" s="59"/>
      <c r="O508" s="59"/>
      <c r="R508" s="59"/>
      <c r="S508" s="59"/>
      <c r="T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9"/>
      <c r="AM508" s="59"/>
      <c r="AN508" s="59"/>
      <c r="AO508" s="59"/>
      <c r="AP508" s="59"/>
      <c r="AQ508" s="59"/>
      <c r="AR508" s="59"/>
      <c r="AS508" s="59"/>
      <c r="AT508" s="59"/>
      <c r="AU508" s="59"/>
      <c r="AV508" s="59"/>
      <c r="AW508" s="59"/>
      <c r="AX508" s="59"/>
      <c r="AY508" s="59"/>
    </row>
    <row r="509" spans="1:51" x14ac:dyDescent="0.2">
      <c r="A509" s="59"/>
      <c r="B509" s="59"/>
      <c r="C509" s="59"/>
      <c r="D509" s="59"/>
      <c r="E509" s="59"/>
      <c r="F509" s="59"/>
      <c r="G509" s="59"/>
      <c r="H509" s="60"/>
      <c r="I509" s="60"/>
      <c r="J509" s="61"/>
      <c r="K509" s="59"/>
      <c r="M509" s="59"/>
      <c r="N509" s="59"/>
      <c r="O509" s="59"/>
      <c r="R509" s="59"/>
      <c r="S509" s="59"/>
      <c r="T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59"/>
      <c r="AL509" s="59"/>
      <c r="AM509" s="59"/>
      <c r="AN509" s="59"/>
      <c r="AO509" s="59"/>
      <c r="AP509" s="59"/>
      <c r="AQ509" s="59"/>
      <c r="AR509" s="59"/>
      <c r="AS509" s="59"/>
      <c r="AT509" s="59"/>
      <c r="AU509" s="59"/>
      <c r="AV509" s="59"/>
      <c r="AW509" s="59"/>
      <c r="AX509" s="59"/>
      <c r="AY509" s="59"/>
    </row>
    <row r="510" spans="1:51" x14ac:dyDescent="0.2">
      <c r="A510" s="59"/>
      <c r="B510" s="59"/>
      <c r="C510" s="59"/>
      <c r="D510" s="59"/>
      <c r="E510" s="59"/>
      <c r="F510" s="59"/>
      <c r="G510" s="59"/>
      <c r="H510" s="60"/>
      <c r="I510" s="60"/>
      <c r="J510" s="61"/>
      <c r="K510" s="59"/>
      <c r="M510" s="59"/>
      <c r="N510" s="59"/>
      <c r="O510" s="59"/>
      <c r="R510" s="59"/>
      <c r="S510" s="59"/>
      <c r="T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9"/>
      <c r="AM510" s="59"/>
      <c r="AN510" s="59"/>
      <c r="AO510" s="59"/>
      <c r="AP510" s="59"/>
      <c r="AQ510" s="59"/>
      <c r="AR510" s="59"/>
      <c r="AS510" s="59"/>
      <c r="AT510" s="59"/>
      <c r="AU510" s="59"/>
      <c r="AV510" s="59"/>
      <c r="AW510" s="59"/>
      <c r="AX510" s="59"/>
      <c r="AY510" s="59"/>
    </row>
    <row r="511" spans="1:51" x14ac:dyDescent="0.2">
      <c r="A511" s="59"/>
      <c r="B511" s="59"/>
      <c r="C511" s="59"/>
      <c r="D511" s="59"/>
      <c r="E511" s="59"/>
      <c r="F511" s="59"/>
      <c r="G511" s="59"/>
      <c r="H511" s="60"/>
      <c r="I511" s="60"/>
      <c r="J511" s="61"/>
      <c r="K511" s="59"/>
      <c r="M511" s="59"/>
      <c r="N511" s="59"/>
      <c r="O511" s="59"/>
      <c r="R511" s="59"/>
      <c r="S511" s="59"/>
      <c r="T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9"/>
      <c r="AM511" s="59"/>
      <c r="AN511" s="59"/>
      <c r="AO511" s="59"/>
      <c r="AP511" s="59"/>
      <c r="AQ511" s="59"/>
      <c r="AR511" s="59"/>
      <c r="AS511" s="59"/>
      <c r="AT511" s="59"/>
      <c r="AU511" s="59"/>
      <c r="AV511" s="59"/>
      <c r="AW511" s="59"/>
      <c r="AX511" s="59"/>
      <c r="AY511" s="59"/>
    </row>
    <row r="512" spans="1:51" x14ac:dyDescent="0.2">
      <c r="A512" s="59"/>
      <c r="B512" s="59"/>
      <c r="C512" s="59"/>
      <c r="D512" s="59"/>
      <c r="E512" s="59"/>
      <c r="F512" s="59"/>
      <c r="G512" s="59"/>
      <c r="H512" s="60"/>
      <c r="I512" s="60"/>
      <c r="J512" s="61"/>
      <c r="K512" s="59"/>
      <c r="M512" s="59"/>
      <c r="N512" s="59"/>
      <c r="O512" s="59"/>
      <c r="R512" s="59"/>
      <c r="S512" s="59"/>
      <c r="T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9"/>
      <c r="AM512" s="59"/>
      <c r="AN512" s="59"/>
      <c r="AO512" s="59"/>
      <c r="AP512" s="59"/>
      <c r="AQ512" s="59"/>
      <c r="AR512" s="59"/>
      <c r="AS512" s="59"/>
      <c r="AT512" s="59"/>
      <c r="AU512" s="59"/>
      <c r="AV512" s="59"/>
      <c r="AW512" s="59"/>
      <c r="AX512" s="59"/>
      <c r="AY512" s="59"/>
    </row>
    <row r="513" spans="1:51" x14ac:dyDescent="0.2">
      <c r="A513" s="59"/>
      <c r="B513" s="59"/>
      <c r="C513" s="59"/>
      <c r="D513" s="59"/>
      <c r="E513" s="59"/>
      <c r="F513" s="59"/>
      <c r="G513" s="59"/>
      <c r="H513" s="60"/>
      <c r="I513" s="60"/>
      <c r="J513" s="61"/>
      <c r="K513" s="59"/>
      <c r="M513" s="59"/>
      <c r="N513" s="59"/>
      <c r="O513" s="59"/>
      <c r="R513" s="59"/>
      <c r="S513" s="59"/>
      <c r="T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  <c r="AQ513" s="59"/>
      <c r="AR513" s="59"/>
      <c r="AS513" s="59"/>
      <c r="AT513" s="59"/>
      <c r="AU513" s="59"/>
      <c r="AV513" s="59"/>
      <c r="AW513" s="59"/>
      <c r="AX513" s="59"/>
      <c r="AY513" s="59"/>
    </row>
    <row r="514" spans="1:51" x14ac:dyDescent="0.2">
      <c r="A514" s="59"/>
      <c r="B514" s="59"/>
      <c r="C514" s="59"/>
      <c r="D514" s="59"/>
      <c r="E514" s="59"/>
      <c r="F514" s="59"/>
      <c r="G514" s="59"/>
      <c r="H514" s="60"/>
      <c r="I514" s="60"/>
      <c r="J514" s="61"/>
      <c r="K514" s="59"/>
      <c r="M514" s="59"/>
      <c r="N514" s="59"/>
      <c r="O514" s="59"/>
      <c r="R514" s="59"/>
      <c r="S514" s="59"/>
      <c r="T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  <c r="AQ514" s="59"/>
      <c r="AR514" s="59"/>
      <c r="AS514" s="59"/>
      <c r="AT514" s="59"/>
      <c r="AU514" s="59"/>
      <c r="AV514" s="59"/>
      <c r="AW514" s="59"/>
      <c r="AX514" s="59"/>
      <c r="AY514" s="59"/>
    </row>
    <row r="515" spans="1:51" x14ac:dyDescent="0.2">
      <c r="A515" s="59"/>
      <c r="B515" s="59"/>
      <c r="C515" s="59"/>
      <c r="D515" s="59"/>
      <c r="E515" s="59"/>
      <c r="F515" s="59"/>
      <c r="G515" s="59"/>
      <c r="H515" s="60"/>
      <c r="I515" s="60"/>
      <c r="J515" s="61"/>
      <c r="K515" s="59"/>
      <c r="M515" s="59"/>
      <c r="N515" s="59"/>
      <c r="O515" s="59"/>
      <c r="R515" s="59"/>
      <c r="S515" s="59"/>
      <c r="T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  <c r="AQ515" s="59"/>
      <c r="AR515" s="59"/>
      <c r="AS515" s="59"/>
      <c r="AT515" s="59"/>
      <c r="AU515" s="59"/>
      <c r="AV515" s="59"/>
      <c r="AW515" s="59"/>
      <c r="AX515" s="59"/>
      <c r="AY515" s="59"/>
    </row>
    <row r="516" spans="1:51" x14ac:dyDescent="0.2">
      <c r="A516" s="59"/>
      <c r="B516" s="59"/>
      <c r="C516" s="59"/>
      <c r="D516" s="59"/>
      <c r="E516" s="59"/>
      <c r="F516" s="59"/>
      <c r="G516" s="59"/>
      <c r="H516" s="60"/>
      <c r="I516" s="60"/>
      <c r="J516" s="61"/>
      <c r="K516" s="59"/>
      <c r="M516" s="59"/>
      <c r="N516" s="59"/>
      <c r="O516" s="59"/>
      <c r="R516" s="59"/>
      <c r="S516" s="59"/>
      <c r="T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  <c r="AQ516" s="59"/>
      <c r="AR516" s="59"/>
      <c r="AS516" s="59"/>
      <c r="AT516" s="59"/>
      <c r="AU516" s="59"/>
      <c r="AV516" s="59"/>
      <c r="AW516" s="59"/>
      <c r="AX516" s="59"/>
      <c r="AY516" s="59"/>
    </row>
    <row r="517" spans="1:51" x14ac:dyDescent="0.2">
      <c r="A517" s="59"/>
      <c r="B517" s="59"/>
      <c r="C517" s="59"/>
      <c r="D517" s="59"/>
      <c r="E517" s="59"/>
      <c r="F517" s="59"/>
      <c r="G517" s="59"/>
      <c r="H517" s="60"/>
      <c r="I517" s="60"/>
      <c r="J517" s="61"/>
      <c r="K517" s="59"/>
      <c r="M517" s="59"/>
      <c r="N517" s="59"/>
      <c r="O517" s="59"/>
      <c r="R517" s="59"/>
      <c r="S517" s="59"/>
      <c r="T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  <c r="AQ517" s="59"/>
      <c r="AR517" s="59"/>
      <c r="AS517" s="59"/>
      <c r="AT517" s="59"/>
      <c r="AU517" s="59"/>
      <c r="AV517" s="59"/>
      <c r="AW517" s="59"/>
      <c r="AX517" s="59"/>
      <c r="AY517" s="59"/>
    </row>
    <row r="518" spans="1:51" x14ac:dyDescent="0.2">
      <c r="A518" s="59"/>
      <c r="B518" s="59"/>
      <c r="C518" s="59"/>
      <c r="D518" s="59"/>
      <c r="E518" s="59"/>
      <c r="F518" s="59"/>
      <c r="G518" s="59"/>
      <c r="H518" s="60"/>
      <c r="I518" s="60"/>
      <c r="J518" s="61"/>
      <c r="K518" s="59"/>
      <c r="M518" s="59"/>
      <c r="N518" s="59"/>
      <c r="O518" s="59"/>
      <c r="R518" s="59"/>
      <c r="S518" s="59"/>
      <c r="T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9"/>
      <c r="AM518" s="59"/>
      <c r="AN518" s="59"/>
      <c r="AO518" s="59"/>
      <c r="AP518" s="59"/>
      <c r="AQ518" s="59"/>
      <c r="AR518" s="59"/>
      <c r="AS518" s="59"/>
      <c r="AT518" s="59"/>
      <c r="AU518" s="59"/>
      <c r="AV518" s="59"/>
      <c r="AW518" s="59"/>
      <c r="AX518" s="59"/>
      <c r="AY518" s="59"/>
    </row>
    <row r="519" spans="1:51" x14ac:dyDescent="0.2">
      <c r="A519" s="59"/>
      <c r="B519" s="59"/>
      <c r="C519" s="59"/>
      <c r="D519" s="59"/>
      <c r="E519" s="59"/>
      <c r="F519" s="59"/>
      <c r="G519" s="59"/>
      <c r="H519" s="60"/>
      <c r="I519" s="60"/>
      <c r="J519" s="61"/>
      <c r="K519" s="59"/>
      <c r="M519" s="59"/>
      <c r="N519" s="59"/>
      <c r="O519" s="59"/>
      <c r="R519" s="59"/>
      <c r="S519" s="59"/>
      <c r="T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9"/>
      <c r="AM519" s="59"/>
      <c r="AN519" s="59"/>
      <c r="AO519" s="59"/>
      <c r="AP519" s="59"/>
      <c r="AQ519" s="59"/>
      <c r="AR519" s="59"/>
      <c r="AS519" s="59"/>
      <c r="AT519" s="59"/>
      <c r="AU519" s="59"/>
      <c r="AV519" s="59"/>
      <c r="AW519" s="59"/>
      <c r="AX519" s="59"/>
      <c r="AY519" s="59"/>
    </row>
    <row r="520" spans="1:51" x14ac:dyDescent="0.2">
      <c r="A520" s="59"/>
      <c r="B520" s="59"/>
      <c r="C520" s="59"/>
      <c r="D520" s="59"/>
      <c r="E520" s="59"/>
      <c r="F520" s="59"/>
      <c r="G520" s="59"/>
      <c r="H520" s="60"/>
      <c r="I520" s="60"/>
      <c r="J520" s="61"/>
      <c r="K520" s="59"/>
      <c r="M520" s="59"/>
      <c r="N520" s="59"/>
      <c r="O520" s="59"/>
      <c r="R520" s="59"/>
      <c r="S520" s="59"/>
      <c r="T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9"/>
      <c r="AM520" s="59"/>
      <c r="AN520" s="59"/>
      <c r="AO520" s="59"/>
      <c r="AP520" s="59"/>
      <c r="AQ520" s="59"/>
      <c r="AR520" s="59"/>
      <c r="AS520" s="59"/>
      <c r="AT520" s="59"/>
      <c r="AU520" s="59"/>
      <c r="AV520" s="59"/>
      <c r="AW520" s="59"/>
      <c r="AX520" s="59"/>
      <c r="AY520" s="59"/>
    </row>
    <row r="521" spans="1:51" x14ac:dyDescent="0.2">
      <c r="A521" s="59"/>
      <c r="B521" s="59"/>
      <c r="C521" s="59"/>
      <c r="D521" s="59"/>
      <c r="E521" s="59"/>
      <c r="F521" s="59"/>
      <c r="G521" s="59"/>
      <c r="H521" s="60"/>
      <c r="I521" s="60"/>
      <c r="J521" s="61"/>
      <c r="K521" s="59"/>
      <c r="M521" s="59"/>
      <c r="N521" s="59"/>
      <c r="O521" s="59"/>
      <c r="R521" s="59"/>
      <c r="S521" s="59"/>
      <c r="T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/>
      <c r="AL521" s="59"/>
      <c r="AM521" s="59"/>
      <c r="AN521" s="59"/>
      <c r="AO521" s="59"/>
      <c r="AP521" s="59"/>
      <c r="AQ521" s="59"/>
      <c r="AR521" s="59"/>
      <c r="AS521" s="59"/>
      <c r="AT521" s="59"/>
      <c r="AU521" s="59"/>
      <c r="AV521" s="59"/>
      <c r="AW521" s="59"/>
      <c r="AX521" s="59"/>
      <c r="AY521" s="59"/>
    </row>
    <row r="522" spans="1:51" x14ac:dyDescent="0.2">
      <c r="A522" s="59"/>
      <c r="B522" s="59"/>
      <c r="C522" s="59"/>
      <c r="D522" s="59"/>
      <c r="E522" s="59"/>
      <c r="F522" s="59"/>
      <c r="G522" s="59"/>
      <c r="H522" s="60"/>
      <c r="I522" s="60"/>
      <c r="J522" s="61"/>
      <c r="K522" s="59"/>
      <c r="M522" s="59"/>
      <c r="N522" s="59"/>
      <c r="O522" s="59"/>
      <c r="R522" s="59"/>
      <c r="S522" s="59"/>
      <c r="T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/>
      <c r="AK522" s="59"/>
      <c r="AL522" s="59"/>
      <c r="AM522" s="59"/>
      <c r="AN522" s="59"/>
      <c r="AO522" s="59"/>
      <c r="AP522" s="59"/>
      <c r="AQ522" s="59"/>
      <c r="AR522" s="59"/>
      <c r="AS522" s="59"/>
      <c r="AT522" s="59"/>
      <c r="AU522" s="59"/>
      <c r="AV522" s="59"/>
      <c r="AW522" s="59"/>
      <c r="AX522" s="59"/>
      <c r="AY522" s="59"/>
    </row>
    <row r="523" spans="1:51" x14ac:dyDescent="0.2">
      <c r="A523" s="59"/>
      <c r="B523" s="59"/>
      <c r="C523" s="59"/>
      <c r="D523" s="59"/>
      <c r="E523" s="59"/>
      <c r="F523" s="59"/>
      <c r="G523" s="59"/>
      <c r="H523" s="60"/>
      <c r="I523" s="60"/>
      <c r="J523" s="61"/>
      <c r="K523" s="59"/>
      <c r="M523" s="59"/>
      <c r="N523" s="59"/>
      <c r="O523" s="59"/>
      <c r="R523" s="59"/>
      <c r="S523" s="59"/>
      <c r="T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  <c r="AK523" s="59"/>
      <c r="AL523" s="59"/>
      <c r="AM523" s="59"/>
      <c r="AN523" s="59"/>
      <c r="AO523" s="59"/>
      <c r="AP523" s="59"/>
      <c r="AQ523" s="59"/>
      <c r="AR523" s="59"/>
      <c r="AS523" s="59"/>
      <c r="AT523" s="59"/>
      <c r="AU523" s="59"/>
      <c r="AV523" s="59"/>
      <c r="AW523" s="59"/>
      <c r="AX523" s="59"/>
      <c r="AY523" s="59"/>
    </row>
    <row r="524" spans="1:51" x14ac:dyDescent="0.2">
      <c r="A524" s="59"/>
      <c r="B524" s="59"/>
      <c r="C524" s="59"/>
      <c r="D524" s="59"/>
      <c r="E524" s="59"/>
      <c r="F524" s="59"/>
      <c r="G524" s="59"/>
      <c r="H524" s="60"/>
      <c r="I524" s="60"/>
      <c r="J524" s="61"/>
      <c r="K524" s="59"/>
      <c r="M524" s="59"/>
      <c r="N524" s="59"/>
      <c r="O524" s="59"/>
      <c r="R524" s="59"/>
      <c r="S524" s="59"/>
      <c r="T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/>
      <c r="AK524" s="59"/>
      <c r="AL524" s="59"/>
      <c r="AM524" s="59"/>
      <c r="AN524" s="59"/>
      <c r="AO524" s="59"/>
      <c r="AP524" s="59"/>
      <c r="AQ524" s="59"/>
      <c r="AR524" s="59"/>
      <c r="AS524" s="59"/>
      <c r="AT524" s="59"/>
      <c r="AU524" s="59"/>
      <c r="AV524" s="59"/>
      <c r="AW524" s="59"/>
      <c r="AX524" s="59"/>
      <c r="AY524" s="59"/>
    </row>
    <row r="525" spans="1:51" x14ac:dyDescent="0.2">
      <c r="A525" s="59"/>
      <c r="B525" s="59"/>
      <c r="C525" s="59"/>
      <c r="D525" s="59"/>
      <c r="E525" s="59"/>
      <c r="F525" s="59"/>
      <c r="G525" s="59"/>
      <c r="H525" s="60"/>
      <c r="I525" s="60"/>
      <c r="J525" s="61"/>
      <c r="K525" s="59"/>
      <c r="M525" s="59"/>
      <c r="N525" s="59"/>
      <c r="O525" s="59"/>
      <c r="R525" s="59"/>
      <c r="S525" s="59"/>
      <c r="T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  <c r="AK525" s="59"/>
      <c r="AL525" s="59"/>
      <c r="AM525" s="59"/>
      <c r="AN525" s="59"/>
      <c r="AO525" s="59"/>
      <c r="AP525" s="59"/>
      <c r="AQ525" s="59"/>
      <c r="AR525" s="59"/>
      <c r="AS525" s="59"/>
      <c r="AT525" s="59"/>
      <c r="AU525" s="59"/>
      <c r="AV525" s="59"/>
      <c r="AW525" s="59"/>
      <c r="AX525" s="59"/>
      <c r="AY525" s="59"/>
    </row>
    <row r="526" spans="1:51" x14ac:dyDescent="0.2">
      <c r="A526" s="59"/>
      <c r="B526" s="59"/>
      <c r="C526" s="59"/>
      <c r="D526" s="59"/>
      <c r="E526" s="59"/>
      <c r="F526" s="59"/>
      <c r="G526" s="59"/>
      <c r="H526" s="60"/>
      <c r="I526" s="60"/>
      <c r="J526" s="61"/>
      <c r="K526" s="59"/>
      <c r="M526" s="59"/>
      <c r="N526" s="59"/>
      <c r="O526" s="59"/>
      <c r="R526" s="59"/>
      <c r="S526" s="59"/>
      <c r="T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9"/>
      <c r="AM526" s="59"/>
      <c r="AN526" s="59"/>
      <c r="AO526" s="59"/>
      <c r="AP526" s="59"/>
      <c r="AQ526" s="59"/>
      <c r="AR526" s="59"/>
      <c r="AS526" s="59"/>
      <c r="AT526" s="59"/>
      <c r="AU526" s="59"/>
      <c r="AV526" s="59"/>
      <c r="AW526" s="59"/>
      <c r="AX526" s="59"/>
      <c r="AY526" s="59"/>
    </row>
    <row r="527" spans="1:51" x14ac:dyDescent="0.2">
      <c r="A527" s="59"/>
      <c r="B527" s="59"/>
      <c r="C527" s="59"/>
      <c r="D527" s="59"/>
      <c r="E527" s="59"/>
      <c r="F527" s="59"/>
      <c r="G527" s="59"/>
      <c r="H527" s="60"/>
      <c r="I527" s="60"/>
      <c r="J527" s="61"/>
      <c r="K527" s="59"/>
      <c r="M527" s="59"/>
      <c r="N527" s="59"/>
      <c r="O527" s="59"/>
      <c r="R527" s="59"/>
      <c r="S527" s="59"/>
      <c r="T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/>
      <c r="AL527" s="59"/>
      <c r="AM527" s="59"/>
      <c r="AN527" s="59"/>
      <c r="AO527" s="59"/>
      <c r="AP527" s="59"/>
      <c r="AQ527" s="59"/>
      <c r="AR527" s="59"/>
      <c r="AS527" s="59"/>
      <c r="AT527" s="59"/>
      <c r="AU527" s="59"/>
      <c r="AV527" s="59"/>
      <c r="AW527" s="59"/>
      <c r="AX527" s="59"/>
      <c r="AY527" s="59"/>
    </row>
    <row r="528" spans="1:51" x14ac:dyDescent="0.2">
      <c r="A528" s="59"/>
      <c r="B528" s="59"/>
      <c r="C528" s="59"/>
      <c r="D528" s="59"/>
      <c r="E528" s="59"/>
      <c r="F528" s="59"/>
      <c r="G528" s="59"/>
      <c r="H528" s="60"/>
      <c r="I528" s="60"/>
      <c r="J528" s="61"/>
      <c r="K528" s="59"/>
      <c r="M528" s="59"/>
      <c r="N528" s="59"/>
      <c r="O528" s="59"/>
      <c r="R528" s="59"/>
      <c r="S528" s="59"/>
      <c r="T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9"/>
      <c r="AM528" s="59"/>
      <c r="AN528" s="59"/>
      <c r="AO528" s="59"/>
      <c r="AP528" s="59"/>
      <c r="AQ528" s="59"/>
      <c r="AR528" s="59"/>
      <c r="AS528" s="59"/>
      <c r="AT528" s="59"/>
      <c r="AU528" s="59"/>
      <c r="AV528" s="59"/>
      <c r="AW528" s="59"/>
      <c r="AX528" s="59"/>
      <c r="AY528" s="59"/>
    </row>
    <row r="529" spans="1:51" x14ac:dyDescent="0.2">
      <c r="A529" s="59"/>
      <c r="B529" s="59"/>
      <c r="C529" s="59"/>
      <c r="D529" s="59"/>
      <c r="E529" s="59"/>
      <c r="F529" s="59"/>
      <c r="G529" s="59"/>
      <c r="H529" s="60"/>
      <c r="I529" s="60"/>
      <c r="J529" s="61"/>
      <c r="K529" s="59"/>
      <c r="M529" s="59"/>
      <c r="N529" s="59"/>
      <c r="O529" s="59"/>
      <c r="R529" s="59"/>
      <c r="S529" s="59"/>
      <c r="T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/>
      <c r="AL529" s="59"/>
      <c r="AM529" s="59"/>
      <c r="AN529" s="59"/>
      <c r="AO529" s="59"/>
      <c r="AP529" s="59"/>
      <c r="AQ529" s="59"/>
      <c r="AR529" s="59"/>
      <c r="AS529" s="59"/>
      <c r="AT529" s="59"/>
      <c r="AU529" s="59"/>
      <c r="AV529" s="59"/>
      <c r="AW529" s="59"/>
      <c r="AX529" s="59"/>
      <c r="AY529" s="59"/>
    </row>
    <row r="530" spans="1:51" x14ac:dyDescent="0.2">
      <c r="A530" s="59"/>
      <c r="B530" s="59"/>
      <c r="C530" s="59"/>
      <c r="D530" s="59"/>
      <c r="E530" s="59"/>
      <c r="F530" s="59"/>
      <c r="G530" s="59"/>
      <c r="H530" s="60"/>
      <c r="I530" s="60"/>
      <c r="J530" s="61"/>
      <c r="K530" s="59"/>
      <c r="M530" s="59"/>
      <c r="N530" s="59"/>
      <c r="O530" s="59"/>
      <c r="R530" s="59"/>
      <c r="S530" s="59"/>
      <c r="T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9"/>
      <c r="AM530" s="59"/>
      <c r="AN530" s="59"/>
      <c r="AO530" s="59"/>
      <c r="AP530" s="59"/>
      <c r="AQ530" s="59"/>
      <c r="AR530" s="59"/>
      <c r="AS530" s="59"/>
      <c r="AT530" s="59"/>
      <c r="AU530" s="59"/>
      <c r="AV530" s="59"/>
      <c r="AW530" s="59"/>
      <c r="AX530" s="59"/>
      <c r="AY530" s="59"/>
    </row>
    <row r="531" spans="1:51" x14ac:dyDescent="0.2">
      <c r="A531" s="59"/>
      <c r="B531" s="59"/>
      <c r="C531" s="59"/>
      <c r="D531" s="59"/>
      <c r="E531" s="59"/>
      <c r="F531" s="59"/>
      <c r="G531" s="59"/>
      <c r="H531" s="60"/>
      <c r="I531" s="60"/>
      <c r="J531" s="61"/>
      <c r="K531" s="59"/>
      <c r="M531" s="59"/>
      <c r="N531" s="59"/>
      <c r="O531" s="59"/>
      <c r="R531" s="59"/>
      <c r="S531" s="59"/>
      <c r="T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9"/>
      <c r="AM531" s="59"/>
      <c r="AN531" s="59"/>
      <c r="AO531" s="59"/>
      <c r="AP531" s="59"/>
      <c r="AQ531" s="59"/>
      <c r="AR531" s="59"/>
      <c r="AS531" s="59"/>
      <c r="AT531" s="59"/>
      <c r="AU531" s="59"/>
      <c r="AV531" s="59"/>
      <c r="AW531" s="59"/>
      <c r="AX531" s="59"/>
      <c r="AY531" s="59"/>
    </row>
    <row r="532" spans="1:51" x14ac:dyDescent="0.2">
      <c r="A532" s="59"/>
      <c r="B532" s="59"/>
      <c r="C532" s="59"/>
      <c r="D532" s="59"/>
      <c r="E532" s="59"/>
      <c r="F532" s="59"/>
      <c r="G532" s="59"/>
      <c r="H532" s="60"/>
      <c r="I532" s="60"/>
      <c r="J532" s="61"/>
      <c r="K532" s="59"/>
      <c r="M532" s="59"/>
      <c r="N532" s="59"/>
      <c r="O532" s="59"/>
      <c r="R532" s="59"/>
      <c r="S532" s="59"/>
      <c r="T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9"/>
      <c r="AM532" s="59"/>
      <c r="AN532" s="59"/>
      <c r="AO532" s="59"/>
      <c r="AP532" s="59"/>
      <c r="AQ532" s="59"/>
      <c r="AR532" s="59"/>
      <c r="AS532" s="59"/>
      <c r="AT532" s="59"/>
      <c r="AU532" s="59"/>
      <c r="AV532" s="59"/>
      <c r="AW532" s="59"/>
      <c r="AX532" s="59"/>
      <c r="AY532" s="59"/>
    </row>
    <row r="533" spans="1:51" x14ac:dyDescent="0.2">
      <c r="A533" s="59"/>
      <c r="B533" s="59"/>
      <c r="C533" s="59"/>
      <c r="D533" s="59"/>
      <c r="E533" s="59"/>
      <c r="F533" s="59"/>
      <c r="G533" s="59"/>
      <c r="H533" s="60"/>
      <c r="I533" s="60"/>
      <c r="J533" s="61"/>
      <c r="K533" s="59"/>
      <c r="M533" s="59"/>
      <c r="N533" s="59"/>
      <c r="O533" s="59"/>
      <c r="R533" s="59"/>
      <c r="S533" s="59"/>
      <c r="T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9"/>
      <c r="AM533" s="59"/>
      <c r="AN533" s="59"/>
      <c r="AO533" s="59"/>
      <c r="AP533" s="59"/>
      <c r="AQ533" s="59"/>
      <c r="AR533" s="59"/>
      <c r="AS533" s="59"/>
      <c r="AT533" s="59"/>
      <c r="AU533" s="59"/>
      <c r="AV533" s="59"/>
      <c r="AW533" s="59"/>
      <c r="AX533" s="59"/>
      <c r="AY533" s="59"/>
    </row>
    <row r="534" spans="1:51" x14ac:dyDescent="0.2">
      <c r="A534" s="59"/>
      <c r="B534" s="59"/>
      <c r="C534" s="59"/>
      <c r="D534" s="59"/>
      <c r="E534" s="59"/>
      <c r="F534" s="59"/>
      <c r="G534" s="59"/>
      <c r="H534" s="60"/>
      <c r="I534" s="60"/>
      <c r="J534" s="61"/>
      <c r="K534" s="59"/>
      <c r="M534" s="59"/>
      <c r="N534" s="59"/>
      <c r="O534" s="59"/>
      <c r="R534" s="59"/>
      <c r="S534" s="59"/>
      <c r="T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9"/>
      <c r="AM534" s="59"/>
      <c r="AN534" s="59"/>
      <c r="AO534" s="59"/>
      <c r="AP534" s="59"/>
      <c r="AQ534" s="59"/>
      <c r="AR534" s="59"/>
      <c r="AS534" s="59"/>
      <c r="AT534" s="59"/>
      <c r="AU534" s="59"/>
      <c r="AV534" s="59"/>
      <c r="AW534" s="59"/>
      <c r="AX534" s="59"/>
      <c r="AY534" s="59"/>
    </row>
    <row r="535" spans="1:51" x14ac:dyDescent="0.2">
      <c r="A535" s="59"/>
      <c r="B535" s="59"/>
      <c r="C535" s="59"/>
      <c r="D535" s="59"/>
      <c r="E535" s="59"/>
      <c r="F535" s="59"/>
      <c r="G535" s="59"/>
      <c r="H535" s="60"/>
      <c r="I535" s="60"/>
      <c r="J535" s="61"/>
      <c r="K535" s="59"/>
      <c r="M535" s="59"/>
      <c r="N535" s="59"/>
      <c r="O535" s="59"/>
      <c r="R535" s="59"/>
      <c r="S535" s="59"/>
      <c r="T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9"/>
      <c r="AM535" s="59"/>
      <c r="AN535" s="59"/>
      <c r="AO535" s="59"/>
      <c r="AP535" s="59"/>
      <c r="AQ535" s="59"/>
      <c r="AR535" s="59"/>
      <c r="AS535" s="59"/>
      <c r="AT535" s="59"/>
      <c r="AU535" s="59"/>
      <c r="AV535" s="59"/>
      <c r="AW535" s="59"/>
      <c r="AX535" s="59"/>
      <c r="AY535" s="59"/>
    </row>
    <row r="536" spans="1:51" x14ac:dyDescent="0.2">
      <c r="A536" s="59"/>
      <c r="B536" s="59"/>
      <c r="C536" s="59"/>
      <c r="D536" s="59"/>
      <c r="E536" s="59"/>
      <c r="F536" s="59"/>
      <c r="G536" s="59"/>
      <c r="H536" s="60"/>
      <c r="I536" s="60"/>
      <c r="J536" s="61"/>
      <c r="K536" s="59"/>
      <c r="M536" s="59"/>
      <c r="N536" s="59"/>
      <c r="O536" s="59"/>
      <c r="R536" s="59"/>
      <c r="S536" s="59"/>
      <c r="T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59"/>
      <c r="AU536" s="59"/>
      <c r="AV536" s="59"/>
      <c r="AW536" s="59"/>
      <c r="AX536" s="59"/>
      <c r="AY536" s="59"/>
    </row>
    <row r="537" spans="1:51" x14ac:dyDescent="0.2">
      <c r="A537" s="59"/>
      <c r="B537" s="59"/>
      <c r="C537" s="59"/>
      <c r="D537" s="59"/>
      <c r="E537" s="59"/>
      <c r="F537" s="59"/>
      <c r="G537" s="59"/>
      <c r="H537" s="60"/>
      <c r="I537" s="60"/>
      <c r="J537" s="61"/>
      <c r="K537" s="59"/>
      <c r="M537" s="59"/>
      <c r="N537" s="59"/>
      <c r="O537" s="59"/>
      <c r="R537" s="59"/>
      <c r="S537" s="59"/>
      <c r="T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59"/>
      <c r="AU537" s="59"/>
      <c r="AV537" s="59"/>
      <c r="AW537" s="59"/>
      <c r="AX537" s="59"/>
      <c r="AY537" s="59"/>
    </row>
    <row r="538" spans="1:51" x14ac:dyDescent="0.2">
      <c r="A538" s="59"/>
      <c r="B538" s="59"/>
      <c r="C538" s="59"/>
      <c r="D538" s="59"/>
      <c r="E538" s="59"/>
      <c r="F538" s="59"/>
      <c r="G538" s="59"/>
      <c r="H538" s="60"/>
      <c r="I538" s="60"/>
      <c r="J538" s="61"/>
      <c r="K538" s="59"/>
      <c r="M538" s="59"/>
      <c r="N538" s="59"/>
      <c r="O538" s="59"/>
      <c r="R538" s="59"/>
      <c r="S538" s="59"/>
      <c r="T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59"/>
      <c r="AU538" s="59"/>
      <c r="AV538" s="59"/>
      <c r="AW538" s="59"/>
      <c r="AX538" s="59"/>
      <c r="AY538" s="59"/>
    </row>
    <row r="539" spans="1:51" x14ac:dyDescent="0.2">
      <c r="A539" s="59"/>
      <c r="B539" s="59"/>
      <c r="C539" s="59"/>
      <c r="D539" s="59"/>
      <c r="E539" s="59"/>
      <c r="F539" s="59"/>
      <c r="G539" s="59"/>
      <c r="H539" s="60"/>
      <c r="I539" s="60"/>
      <c r="J539" s="61"/>
      <c r="K539" s="59"/>
      <c r="M539" s="59"/>
      <c r="N539" s="59"/>
      <c r="O539" s="59"/>
      <c r="R539" s="59"/>
      <c r="S539" s="59"/>
      <c r="T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  <c r="AW539" s="59"/>
      <c r="AX539" s="59"/>
      <c r="AY539" s="59"/>
    </row>
    <row r="540" spans="1:51" x14ac:dyDescent="0.2">
      <c r="A540" s="59"/>
      <c r="B540" s="59"/>
      <c r="C540" s="59"/>
      <c r="D540" s="59"/>
      <c r="E540" s="59"/>
      <c r="F540" s="59"/>
      <c r="G540" s="59"/>
      <c r="H540" s="60"/>
      <c r="I540" s="60"/>
      <c r="J540" s="61"/>
      <c r="K540" s="59"/>
      <c r="M540" s="59"/>
      <c r="N540" s="59"/>
      <c r="O540" s="59"/>
      <c r="R540" s="59"/>
      <c r="S540" s="59"/>
      <c r="T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  <c r="AW540" s="59"/>
      <c r="AX540" s="59"/>
      <c r="AY540" s="59"/>
    </row>
    <row r="541" spans="1:51" x14ac:dyDescent="0.2">
      <c r="A541" s="59"/>
      <c r="B541" s="59"/>
      <c r="C541" s="59"/>
      <c r="D541" s="59"/>
      <c r="E541" s="59"/>
      <c r="F541" s="59"/>
      <c r="G541" s="59"/>
      <c r="H541" s="60"/>
      <c r="I541" s="60"/>
      <c r="J541" s="61"/>
      <c r="K541" s="59"/>
      <c r="M541" s="59"/>
      <c r="N541" s="59"/>
      <c r="O541" s="59"/>
      <c r="R541" s="59"/>
      <c r="S541" s="59"/>
      <c r="T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  <c r="AW541" s="59"/>
      <c r="AX541" s="59"/>
      <c r="AY541" s="59"/>
    </row>
    <row r="542" spans="1:51" x14ac:dyDescent="0.2">
      <c r="A542" s="59"/>
      <c r="B542" s="59"/>
      <c r="C542" s="59"/>
      <c r="D542" s="59"/>
      <c r="E542" s="59"/>
      <c r="F542" s="59"/>
      <c r="G542" s="59"/>
      <c r="H542" s="60"/>
      <c r="I542" s="60"/>
      <c r="J542" s="61"/>
      <c r="K542" s="59"/>
      <c r="M542" s="59"/>
      <c r="N542" s="59"/>
      <c r="O542" s="59"/>
      <c r="R542" s="59"/>
      <c r="S542" s="59"/>
      <c r="T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  <c r="AW542" s="59"/>
      <c r="AX542" s="59"/>
      <c r="AY542" s="59"/>
    </row>
    <row r="543" spans="1:51" x14ac:dyDescent="0.2">
      <c r="A543" s="59"/>
      <c r="B543" s="59"/>
      <c r="C543" s="59"/>
      <c r="D543" s="59"/>
      <c r="E543" s="59"/>
      <c r="F543" s="59"/>
      <c r="G543" s="59"/>
      <c r="H543" s="60"/>
      <c r="I543" s="60"/>
      <c r="J543" s="61"/>
      <c r="K543" s="59"/>
      <c r="M543" s="59"/>
      <c r="N543" s="59"/>
      <c r="O543" s="59"/>
      <c r="R543" s="59"/>
      <c r="S543" s="59"/>
      <c r="T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  <c r="AW543" s="59"/>
      <c r="AX543" s="59"/>
      <c r="AY543" s="59"/>
    </row>
    <row r="544" spans="1:51" x14ac:dyDescent="0.2">
      <c r="A544" s="59"/>
      <c r="B544" s="59"/>
      <c r="C544" s="59"/>
      <c r="D544" s="59"/>
      <c r="E544" s="59"/>
      <c r="F544" s="59"/>
      <c r="G544" s="59"/>
      <c r="H544" s="60"/>
      <c r="I544" s="60"/>
      <c r="J544" s="61"/>
      <c r="K544" s="59"/>
      <c r="M544" s="59"/>
      <c r="N544" s="59"/>
      <c r="O544" s="59"/>
      <c r="R544" s="59"/>
      <c r="S544" s="59"/>
      <c r="T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  <c r="AW544" s="59"/>
      <c r="AX544" s="59"/>
      <c r="AY544" s="59"/>
    </row>
    <row r="545" spans="1:51" x14ac:dyDescent="0.2">
      <c r="A545" s="59"/>
      <c r="B545" s="59"/>
      <c r="C545" s="59"/>
      <c r="D545" s="59"/>
      <c r="E545" s="59"/>
      <c r="F545" s="59"/>
      <c r="G545" s="59"/>
      <c r="H545" s="60"/>
      <c r="I545" s="60"/>
      <c r="J545" s="61"/>
      <c r="K545" s="59"/>
      <c r="M545" s="59"/>
      <c r="N545" s="59"/>
      <c r="O545" s="59"/>
      <c r="R545" s="59"/>
      <c r="S545" s="59"/>
      <c r="T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  <c r="AW545" s="59"/>
      <c r="AX545" s="59"/>
      <c r="AY545" s="59"/>
    </row>
    <row r="546" spans="1:51" x14ac:dyDescent="0.2">
      <c r="A546" s="59"/>
      <c r="B546" s="59"/>
      <c r="C546" s="59"/>
      <c r="D546" s="59"/>
      <c r="E546" s="59"/>
      <c r="F546" s="59"/>
      <c r="G546" s="59"/>
      <c r="H546" s="60"/>
      <c r="I546" s="60"/>
      <c r="J546" s="61"/>
      <c r="K546" s="59"/>
      <c r="M546" s="59"/>
      <c r="N546" s="59"/>
      <c r="O546" s="59"/>
      <c r="R546" s="59"/>
      <c r="S546" s="59"/>
      <c r="T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  <c r="AW546" s="59"/>
      <c r="AX546" s="59"/>
      <c r="AY546" s="59"/>
    </row>
    <row r="547" spans="1:51" x14ac:dyDescent="0.2">
      <c r="A547" s="59"/>
      <c r="B547" s="59"/>
      <c r="C547" s="59"/>
      <c r="D547" s="59"/>
      <c r="E547" s="59"/>
      <c r="F547" s="59"/>
      <c r="G547" s="59"/>
      <c r="H547" s="60"/>
      <c r="I547" s="60"/>
      <c r="J547" s="61"/>
      <c r="K547" s="59"/>
      <c r="M547" s="59"/>
      <c r="N547" s="59"/>
      <c r="O547" s="59"/>
      <c r="R547" s="59"/>
      <c r="S547" s="59"/>
      <c r="T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  <c r="AW547" s="59"/>
      <c r="AX547" s="59"/>
      <c r="AY547" s="59"/>
    </row>
    <row r="548" spans="1:51" x14ac:dyDescent="0.2">
      <c r="A548" s="59"/>
      <c r="B548" s="59"/>
      <c r="C548" s="59"/>
      <c r="D548" s="59"/>
      <c r="E548" s="59"/>
      <c r="F548" s="59"/>
      <c r="G548" s="59"/>
      <c r="H548" s="60"/>
      <c r="I548" s="60"/>
      <c r="J548" s="61"/>
      <c r="K548" s="59"/>
      <c r="M548" s="59"/>
      <c r="N548" s="59"/>
      <c r="O548" s="59"/>
      <c r="R548" s="59"/>
      <c r="S548" s="59"/>
      <c r="T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  <c r="AW548" s="59"/>
      <c r="AX548" s="59"/>
      <c r="AY548" s="59"/>
    </row>
    <row r="549" spans="1:51" x14ac:dyDescent="0.2">
      <c r="A549" s="59"/>
      <c r="B549" s="59"/>
      <c r="C549" s="59"/>
      <c r="D549" s="59"/>
      <c r="E549" s="59"/>
      <c r="F549" s="59"/>
      <c r="G549" s="59"/>
      <c r="H549" s="60"/>
      <c r="I549" s="60"/>
      <c r="J549" s="61"/>
      <c r="K549" s="59"/>
      <c r="M549" s="59"/>
      <c r="N549" s="59"/>
      <c r="O549" s="59"/>
      <c r="R549" s="59"/>
      <c r="S549" s="59"/>
      <c r="T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59"/>
      <c r="AU549" s="59"/>
      <c r="AV549" s="59"/>
      <c r="AW549" s="59"/>
      <c r="AX549" s="59"/>
      <c r="AY549" s="59"/>
    </row>
    <row r="550" spans="1:51" x14ac:dyDescent="0.2">
      <c r="A550" s="59"/>
      <c r="B550" s="59"/>
      <c r="C550" s="59"/>
      <c r="D550" s="59"/>
      <c r="E550" s="59"/>
      <c r="F550" s="59"/>
      <c r="G550" s="59"/>
      <c r="H550" s="60"/>
      <c r="I550" s="60"/>
      <c r="J550" s="61"/>
      <c r="K550" s="59"/>
      <c r="M550" s="59"/>
      <c r="N550" s="59"/>
      <c r="O550" s="59"/>
      <c r="R550" s="59"/>
      <c r="S550" s="59"/>
      <c r="T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59"/>
      <c r="AU550" s="59"/>
      <c r="AV550" s="59"/>
      <c r="AW550" s="59"/>
      <c r="AX550" s="59"/>
      <c r="AY550" s="59"/>
    </row>
    <row r="551" spans="1:51" x14ac:dyDescent="0.2">
      <c r="A551" s="59"/>
      <c r="B551" s="59"/>
      <c r="C551" s="59"/>
      <c r="D551" s="59"/>
      <c r="E551" s="59"/>
      <c r="F551" s="59"/>
      <c r="G551" s="59"/>
      <c r="H551" s="60"/>
      <c r="I551" s="60"/>
      <c r="J551" s="61"/>
      <c r="K551" s="59"/>
      <c r="M551" s="59"/>
      <c r="N551" s="59"/>
      <c r="O551" s="59"/>
      <c r="R551" s="59"/>
      <c r="S551" s="59"/>
      <c r="T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59"/>
      <c r="AU551" s="59"/>
      <c r="AV551" s="59"/>
      <c r="AW551" s="59"/>
      <c r="AX551" s="59"/>
      <c r="AY551" s="59"/>
    </row>
    <row r="552" spans="1:51" x14ac:dyDescent="0.2">
      <c r="A552" s="59"/>
      <c r="B552" s="59"/>
      <c r="C552" s="59"/>
      <c r="D552" s="59"/>
      <c r="E552" s="59"/>
      <c r="F552" s="59"/>
      <c r="G552" s="59"/>
      <c r="H552" s="60"/>
      <c r="I552" s="60"/>
      <c r="J552" s="61"/>
      <c r="K552" s="59"/>
      <c r="M552" s="59"/>
      <c r="N552" s="59"/>
      <c r="O552" s="59"/>
      <c r="R552" s="59"/>
      <c r="S552" s="59"/>
      <c r="T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59"/>
      <c r="AU552" s="59"/>
      <c r="AV552" s="59"/>
      <c r="AW552" s="59"/>
      <c r="AX552" s="59"/>
      <c r="AY552" s="59"/>
    </row>
    <row r="553" spans="1:51" x14ac:dyDescent="0.2">
      <c r="A553" s="59"/>
      <c r="B553" s="59"/>
      <c r="C553" s="59"/>
      <c r="D553" s="59"/>
      <c r="E553" s="59"/>
      <c r="F553" s="59"/>
      <c r="G553" s="59"/>
      <c r="H553" s="60"/>
      <c r="I553" s="60"/>
      <c r="J553" s="61"/>
      <c r="K553" s="59"/>
      <c r="M553" s="59"/>
      <c r="N553" s="59"/>
      <c r="O553" s="59"/>
      <c r="R553" s="59"/>
      <c r="S553" s="59"/>
      <c r="T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59"/>
      <c r="AU553" s="59"/>
      <c r="AV553" s="59"/>
      <c r="AW553" s="59"/>
      <c r="AX553" s="59"/>
      <c r="AY553" s="59"/>
    </row>
    <row r="554" spans="1:51" x14ac:dyDescent="0.2">
      <c r="A554" s="59"/>
      <c r="B554" s="59"/>
      <c r="C554" s="59"/>
      <c r="D554" s="59"/>
      <c r="E554" s="59"/>
      <c r="F554" s="59"/>
      <c r="G554" s="59"/>
      <c r="H554" s="60"/>
      <c r="I554" s="60"/>
      <c r="J554" s="61"/>
      <c r="K554" s="59"/>
      <c r="M554" s="59"/>
      <c r="N554" s="59"/>
      <c r="O554" s="59"/>
      <c r="R554" s="59"/>
      <c r="S554" s="59"/>
      <c r="T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  <c r="AW554" s="59"/>
      <c r="AX554" s="59"/>
      <c r="AY554" s="59"/>
    </row>
    <row r="555" spans="1:51" x14ac:dyDescent="0.2">
      <c r="A555" s="59"/>
      <c r="B555" s="59"/>
      <c r="C555" s="59"/>
      <c r="D555" s="59"/>
      <c r="E555" s="59"/>
      <c r="F555" s="59"/>
      <c r="G555" s="59"/>
      <c r="H555" s="60"/>
      <c r="I555" s="60"/>
      <c r="J555" s="61"/>
      <c r="K555" s="59"/>
      <c r="M555" s="59"/>
      <c r="N555" s="59"/>
      <c r="O555" s="59"/>
      <c r="R555" s="59"/>
      <c r="S555" s="59"/>
      <c r="T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  <c r="AW555" s="59"/>
      <c r="AX555" s="59"/>
      <c r="AY555" s="59"/>
    </row>
    <row r="556" spans="1:51" x14ac:dyDescent="0.2">
      <c r="A556" s="59"/>
      <c r="B556" s="59"/>
      <c r="C556" s="59"/>
      <c r="D556" s="59"/>
      <c r="E556" s="59"/>
      <c r="F556" s="59"/>
      <c r="G556" s="59"/>
      <c r="H556" s="60"/>
      <c r="I556" s="60"/>
      <c r="J556" s="61"/>
      <c r="K556" s="59"/>
      <c r="M556" s="59"/>
      <c r="N556" s="59"/>
      <c r="O556" s="59"/>
      <c r="R556" s="59"/>
      <c r="S556" s="59"/>
      <c r="T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  <c r="AW556" s="59"/>
      <c r="AX556" s="59"/>
      <c r="AY556" s="59"/>
    </row>
    <row r="557" spans="1:51" x14ac:dyDescent="0.2">
      <c r="A557" s="59"/>
      <c r="B557" s="59"/>
      <c r="C557" s="59"/>
      <c r="D557" s="59"/>
      <c r="E557" s="59"/>
      <c r="F557" s="59"/>
      <c r="G557" s="59"/>
      <c r="H557" s="60"/>
      <c r="I557" s="60"/>
      <c r="J557" s="61"/>
      <c r="K557" s="59"/>
      <c r="M557" s="59"/>
      <c r="N557" s="59"/>
      <c r="O557" s="59"/>
      <c r="R557" s="59"/>
      <c r="S557" s="59"/>
      <c r="T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  <c r="AW557" s="59"/>
      <c r="AX557" s="59"/>
      <c r="AY557" s="59"/>
    </row>
    <row r="558" spans="1:51" x14ac:dyDescent="0.2">
      <c r="A558" s="59"/>
      <c r="B558" s="59"/>
      <c r="C558" s="59"/>
      <c r="D558" s="59"/>
      <c r="E558" s="59"/>
      <c r="F558" s="59"/>
      <c r="G558" s="59"/>
      <c r="H558" s="60"/>
      <c r="I558" s="60"/>
      <c r="J558" s="61"/>
      <c r="K558" s="59"/>
      <c r="M558" s="59"/>
      <c r="N558" s="59"/>
      <c r="O558" s="59"/>
      <c r="R558" s="59"/>
      <c r="S558" s="59"/>
      <c r="T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  <c r="AW558" s="59"/>
      <c r="AX558" s="59"/>
      <c r="AY558" s="59"/>
    </row>
    <row r="559" spans="1:51" x14ac:dyDescent="0.2">
      <c r="A559" s="59"/>
      <c r="B559" s="59"/>
      <c r="C559" s="59"/>
      <c r="D559" s="59"/>
      <c r="E559" s="59"/>
      <c r="F559" s="59"/>
      <c r="G559" s="59"/>
      <c r="H559" s="60"/>
      <c r="I559" s="60"/>
      <c r="J559" s="61"/>
      <c r="K559" s="59"/>
      <c r="M559" s="59"/>
      <c r="N559" s="59"/>
      <c r="O559" s="59"/>
      <c r="R559" s="59"/>
      <c r="S559" s="59"/>
      <c r="T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  <c r="AX559" s="59"/>
      <c r="AY559" s="59"/>
    </row>
    <row r="560" spans="1:51" x14ac:dyDescent="0.2">
      <c r="A560" s="59"/>
      <c r="B560" s="59"/>
      <c r="C560" s="59"/>
      <c r="D560" s="59"/>
      <c r="E560" s="59"/>
      <c r="F560" s="59"/>
      <c r="G560" s="59"/>
      <c r="H560" s="60"/>
      <c r="I560" s="60"/>
      <c r="J560" s="61"/>
      <c r="K560" s="59"/>
      <c r="M560" s="59"/>
      <c r="N560" s="59"/>
      <c r="O560" s="59"/>
      <c r="R560" s="59"/>
      <c r="S560" s="59"/>
      <c r="T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9"/>
      <c r="AM560" s="59"/>
      <c r="AN560" s="59"/>
      <c r="AO560" s="59"/>
      <c r="AP560" s="59"/>
      <c r="AQ560" s="59"/>
      <c r="AR560" s="59"/>
      <c r="AS560" s="59"/>
      <c r="AT560" s="59"/>
      <c r="AU560" s="59"/>
      <c r="AV560" s="59"/>
      <c r="AW560" s="59"/>
      <c r="AX560" s="59"/>
      <c r="AY560" s="59"/>
    </row>
    <row r="561" spans="1:51" x14ac:dyDescent="0.2">
      <c r="A561" s="59"/>
      <c r="B561" s="59"/>
      <c r="C561" s="59"/>
      <c r="D561" s="59"/>
      <c r="E561" s="59"/>
      <c r="F561" s="59"/>
      <c r="G561" s="59"/>
      <c r="H561" s="60"/>
      <c r="I561" s="60"/>
      <c r="J561" s="61"/>
      <c r="K561" s="59"/>
      <c r="M561" s="59"/>
      <c r="N561" s="59"/>
      <c r="O561" s="59"/>
      <c r="R561" s="59"/>
      <c r="S561" s="59"/>
      <c r="T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/>
      <c r="AK561" s="59"/>
      <c r="AL561" s="59"/>
      <c r="AM561" s="59"/>
      <c r="AN561" s="59"/>
      <c r="AO561" s="59"/>
      <c r="AP561" s="59"/>
      <c r="AQ561" s="59"/>
      <c r="AR561" s="59"/>
      <c r="AS561" s="59"/>
      <c r="AT561" s="59"/>
      <c r="AU561" s="59"/>
      <c r="AV561" s="59"/>
      <c r="AW561" s="59"/>
      <c r="AX561" s="59"/>
      <c r="AY561" s="59"/>
    </row>
    <row r="562" spans="1:51" x14ac:dyDescent="0.2">
      <c r="A562" s="59"/>
      <c r="B562" s="59"/>
      <c r="C562" s="59"/>
      <c r="D562" s="59"/>
      <c r="E562" s="59"/>
      <c r="F562" s="59"/>
      <c r="G562" s="59"/>
      <c r="H562" s="60"/>
      <c r="I562" s="60"/>
      <c r="J562" s="61"/>
      <c r="K562" s="59"/>
      <c r="M562" s="59"/>
      <c r="N562" s="59"/>
      <c r="O562" s="59"/>
      <c r="R562" s="59"/>
      <c r="S562" s="59"/>
      <c r="T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/>
      <c r="AK562" s="59"/>
      <c r="AL562" s="59"/>
      <c r="AM562" s="59"/>
      <c r="AN562" s="59"/>
      <c r="AO562" s="59"/>
      <c r="AP562" s="59"/>
      <c r="AQ562" s="59"/>
      <c r="AR562" s="59"/>
      <c r="AS562" s="59"/>
      <c r="AT562" s="59"/>
      <c r="AU562" s="59"/>
      <c r="AV562" s="59"/>
      <c r="AW562" s="59"/>
      <c r="AX562" s="59"/>
      <c r="AY562" s="59"/>
    </row>
    <row r="563" spans="1:51" x14ac:dyDescent="0.2">
      <c r="A563" s="59"/>
      <c r="B563" s="59"/>
      <c r="C563" s="59"/>
      <c r="D563" s="59"/>
      <c r="E563" s="59"/>
      <c r="F563" s="59"/>
      <c r="G563" s="59"/>
      <c r="H563" s="60"/>
      <c r="I563" s="60"/>
      <c r="J563" s="61"/>
      <c r="K563" s="59"/>
      <c r="M563" s="59"/>
      <c r="N563" s="59"/>
      <c r="O563" s="59"/>
      <c r="R563" s="59"/>
      <c r="S563" s="59"/>
      <c r="T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9"/>
      <c r="AM563" s="59"/>
      <c r="AN563" s="59"/>
      <c r="AO563" s="59"/>
      <c r="AP563" s="59"/>
      <c r="AQ563" s="59"/>
      <c r="AR563" s="59"/>
      <c r="AS563" s="59"/>
      <c r="AT563" s="59"/>
      <c r="AU563" s="59"/>
      <c r="AV563" s="59"/>
      <c r="AW563" s="59"/>
      <c r="AX563" s="59"/>
      <c r="AY563" s="59"/>
    </row>
    <row r="564" spans="1:51" x14ac:dyDescent="0.2">
      <c r="A564" s="59"/>
      <c r="B564" s="59"/>
      <c r="C564" s="59"/>
      <c r="D564" s="59"/>
      <c r="E564" s="59"/>
      <c r="F564" s="59"/>
      <c r="G564" s="59"/>
      <c r="H564" s="60"/>
      <c r="I564" s="60"/>
      <c r="J564" s="61"/>
      <c r="K564" s="59"/>
      <c r="M564" s="59"/>
      <c r="N564" s="59"/>
      <c r="O564" s="59"/>
      <c r="R564" s="59"/>
      <c r="S564" s="59"/>
      <c r="T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  <c r="AK564" s="59"/>
      <c r="AL564" s="59"/>
      <c r="AM564" s="59"/>
      <c r="AN564" s="59"/>
      <c r="AO564" s="59"/>
      <c r="AP564" s="59"/>
      <c r="AQ564" s="59"/>
      <c r="AR564" s="59"/>
      <c r="AS564" s="59"/>
      <c r="AT564" s="59"/>
      <c r="AU564" s="59"/>
      <c r="AV564" s="59"/>
      <c r="AW564" s="59"/>
      <c r="AX564" s="59"/>
      <c r="AY564" s="59"/>
    </row>
    <row r="565" spans="1:51" x14ac:dyDescent="0.2">
      <c r="A565" s="59"/>
      <c r="B565" s="59"/>
      <c r="C565" s="59"/>
      <c r="D565" s="59"/>
      <c r="E565" s="59"/>
      <c r="F565" s="59"/>
      <c r="G565" s="59"/>
      <c r="H565" s="60"/>
      <c r="I565" s="60"/>
      <c r="J565" s="61"/>
      <c r="K565" s="59"/>
      <c r="M565" s="59"/>
      <c r="N565" s="59"/>
      <c r="O565" s="59"/>
      <c r="R565" s="59"/>
      <c r="S565" s="59"/>
      <c r="T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/>
      <c r="AL565" s="59"/>
      <c r="AM565" s="59"/>
      <c r="AN565" s="59"/>
      <c r="AO565" s="59"/>
      <c r="AP565" s="59"/>
      <c r="AQ565" s="59"/>
      <c r="AR565" s="59"/>
      <c r="AS565" s="59"/>
      <c r="AT565" s="59"/>
      <c r="AU565" s="59"/>
      <c r="AV565" s="59"/>
      <c r="AW565" s="59"/>
      <c r="AX565" s="59"/>
      <c r="AY565" s="59"/>
    </row>
    <row r="566" spans="1:51" x14ac:dyDescent="0.2">
      <c r="A566" s="59"/>
      <c r="B566" s="59"/>
      <c r="C566" s="59"/>
      <c r="D566" s="59"/>
      <c r="E566" s="59"/>
      <c r="F566" s="59"/>
      <c r="G566" s="59"/>
      <c r="H566" s="60"/>
      <c r="I566" s="60"/>
      <c r="J566" s="61"/>
      <c r="K566" s="59"/>
      <c r="M566" s="59"/>
      <c r="N566" s="59"/>
      <c r="O566" s="59"/>
      <c r="R566" s="59"/>
      <c r="S566" s="59"/>
      <c r="T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9"/>
      <c r="AM566" s="59"/>
      <c r="AN566" s="59"/>
      <c r="AO566" s="59"/>
      <c r="AP566" s="59"/>
      <c r="AQ566" s="59"/>
      <c r="AR566" s="59"/>
      <c r="AS566" s="59"/>
      <c r="AT566" s="59"/>
      <c r="AU566" s="59"/>
      <c r="AV566" s="59"/>
      <c r="AW566" s="59"/>
      <c r="AX566" s="59"/>
      <c r="AY566" s="59"/>
    </row>
    <row r="567" spans="1:51" x14ac:dyDescent="0.2">
      <c r="A567" s="59"/>
      <c r="B567" s="59"/>
      <c r="C567" s="59"/>
      <c r="D567" s="59"/>
      <c r="E567" s="59"/>
      <c r="F567" s="59"/>
      <c r="G567" s="59"/>
      <c r="H567" s="60"/>
      <c r="I567" s="60"/>
      <c r="J567" s="61"/>
      <c r="K567" s="59"/>
      <c r="M567" s="59"/>
      <c r="N567" s="59"/>
      <c r="O567" s="59"/>
      <c r="R567" s="59"/>
      <c r="S567" s="59"/>
      <c r="T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9"/>
      <c r="AM567" s="59"/>
      <c r="AN567" s="59"/>
      <c r="AO567" s="59"/>
      <c r="AP567" s="59"/>
      <c r="AQ567" s="59"/>
      <c r="AR567" s="59"/>
      <c r="AS567" s="59"/>
      <c r="AT567" s="59"/>
      <c r="AU567" s="59"/>
      <c r="AV567" s="59"/>
      <c r="AW567" s="59"/>
      <c r="AX567" s="59"/>
      <c r="AY567" s="59"/>
    </row>
    <row r="568" spans="1:51" x14ac:dyDescent="0.2">
      <c r="A568" s="59"/>
      <c r="B568" s="59"/>
      <c r="C568" s="59"/>
      <c r="D568" s="59"/>
      <c r="E568" s="59"/>
      <c r="F568" s="59"/>
      <c r="G568" s="59"/>
      <c r="H568" s="60"/>
      <c r="I568" s="60"/>
      <c r="J568" s="61"/>
      <c r="K568" s="59"/>
      <c r="M568" s="59"/>
      <c r="N568" s="59"/>
      <c r="O568" s="59"/>
      <c r="R568" s="59"/>
      <c r="S568" s="59"/>
      <c r="T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/>
      <c r="AK568" s="59"/>
      <c r="AL568" s="59"/>
      <c r="AM568" s="59"/>
      <c r="AN568" s="59"/>
      <c r="AO568" s="59"/>
      <c r="AP568" s="59"/>
      <c r="AQ568" s="59"/>
      <c r="AR568" s="59"/>
      <c r="AS568" s="59"/>
      <c r="AT568" s="59"/>
      <c r="AU568" s="59"/>
      <c r="AV568" s="59"/>
      <c r="AW568" s="59"/>
      <c r="AX568" s="59"/>
      <c r="AY568" s="59"/>
    </row>
    <row r="569" spans="1:51" x14ac:dyDescent="0.2">
      <c r="A569" s="59"/>
      <c r="B569" s="59"/>
      <c r="C569" s="59"/>
      <c r="D569" s="59"/>
      <c r="E569" s="59"/>
      <c r="F569" s="59"/>
      <c r="G569" s="59"/>
      <c r="H569" s="60"/>
      <c r="I569" s="60"/>
      <c r="J569" s="61"/>
      <c r="K569" s="59"/>
      <c r="M569" s="59"/>
      <c r="N569" s="59"/>
      <c r="O569" s="59"/>
      <c r="R569" s="59"/>
      <c r="S569" s="59"/>
      <c r="T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  <c r="AK569" s="59"/>
      <c r="AL569" s="59"/>
      <c r="AM569" s="59"/>
      <c r="AN569" s="59"/>
      <c r="AO569" s="59"/>
      <c r="AP569" s="59"/>
      <c r="AQ569" s="59"/>
      <c r="AR569" s="59"/>
      <c r="AS569" s="59"/>
      <c r="AT569" s="59"/>
      <c r="AU569" s="59"/>
      <c r="AV569" s="59"/>
      <c r="AW569" s="59"/>
      <c r="AX569" s="59"/>
      <c r="AY569" s="59"/>
    </row>
    <row r="570" spans="1:51" x14ac:dyDescent="0.2">
      <c r="A570" s="59"/>
      <c r="B570" s="59"/>
      <c r="C570" s="59"/>
      <c r="D570" s="59"/>
      <c r="E570" s="59"/>
      <c r="F570" s="59"/>
      <c r="G570" s="59"/>
      <c r="H570" s="60"/>
      <c r="I570" s="60"/>
      <c r="J570" s="61"/>
      <c r="K570" s="59"/>
      <c r="M570" s="59"/>
      <c r="N570" s="59"/>
      <c r="O570" s="59"/>
      <c r="R570" s="59"/>
      <c r="S570" s="59"/>
      <c r="T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9"/>
      <c r="AM570" s="59"/>
      <c r="AN570" s="59"/>
      <c r="AO570" s="59"/>
      <c r="AP570" s="59"/>
      <c r="AQ570" s="59"/>
      <c r="AR570" s="59"/>
      <c r="AS570" s="59"/>
      <c r="AT570" s="59"/>
      <c r="AU570" s="59"/>
      <c r="AV570" s="59"/>
      <c r="AW570" s="59"/>
      <c r="AX570" s="59"/>
      <c r="AY570" s="59"/>
    </row>
    <row r="571" spans="1:51" x14ac:dyDescent="0.2">
      <c r="A571" s="59"/>
      <c r="B571" s="59"/>
      <c r="C571" s="59"/>
      <c r="D571" s="59"/>
      <c r="E571" s="59"/>
      <c r="F571" s="59"/>
      <c r="G571" s="59"/>
      <c r="H571" s="60"/>
      <c r="I571" s="60"/>
      <c r="J571" s="61"/>
      <c r="K571" s="59"/>
      <c r="M571" s="59"/>
      <c r="N571" s="59"/>
      <c r="O571" s="59"/>
      <c r="R571" s="59"/>
      <c r="S571" s="59"/>
      <c r="T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/>
      <c r="AL571" s="59"/>
      <c r="AM571" s="59"/>
      <c r="AN571" s="59"/>
      <c r="AO571" s="59"/>
      <c r="AP571" s="59"/>
      <c r="AQ571" s="59"/>
      <c r="AR571" s="59"/>
      <c r="AS571" s="59"/>
      <c r="AT571" s="59"/>
      <c r="AU571" s="59"/>
      <c r="AV571" s="59"/>
      <c r="AW571" s="59"/>
      <c r="AX571" s="59"/>
      <c r="AY571" s="59"/>
    </row>
    <row r="572" spans="1:51" x14ac:dyDescent="0.2">
      <c r="A572" s="59"/>
      <c r="B572" s="59"/>
      <c r="C572" s="59"/>
      <c r="D572" s="59"/>
      <c r="E572" s="59"/>
      <c r="F572" s="59"/>
      <c r="G572" s="59"/>
      <c r="H572" s="60"/>
      <c r="I572" s="60"/>
      <c r="J572" s="61"/>
      <c r="K572" s="59"/>
      <c r="M572" s="59"/>
      <c r="N572" s="59"/>
      <c r="O572" s="59"/>
      <c r="R572" s="59"/>
      <c r="S572" s="59"/>
      <c r="T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9"/>
      <c r="AM572" s="59"/>
      <c r="AN572" s="59"/>
      <c r="AO572" s="59"/>
      <c r="AP572" s="59"/>
      <c r="AQ572" s="59"/>
      <c r="AR572" s="59"/>
      <c r="AS572" s="59"/>
      <c r="AT572" s="59"/>
      <c r="AU572" s="59"/>
      <c r="AV572" s="59"/>
      <c r="AW572" s="59"/>
      <c r="AX572" s="59"/>
      <c r="AY572" s="59"/>
    </row>
    <row r="573" spans="1:51" x14ac:dyDescent="0.2">
      <c r="A573" s="59"/>
      <c r="B573" s="59"/>
      <c r="C573" s="59"/>
      <c r="D573" s="59"/>
      <c r="E573" s="59"/>
      <c r="F573" s="59"/>
      <c r="G573" s="59"/>
      <c r="H573" s="60"/>
      <c r="I573" s="60"/>
      <c r="J573" s="61"/>
      <c r="K573" s="59"/>
      <c r="M573" s="59"/>
      <c r="N573" s="59"/>
      <c r="O573" s="59"/>
      <c r="R573" s="59"/>
      <c r="S573" s="59"/>
      <c r="T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9"/>
      <c r="AM573" s="59"/>
      <c r="AN573" s="59"/>
      <c r="AO573" s="59"/>
      <c r="AP573" s="59"/>
      <c r="AQ573" s="59"/>
      <c r="AR573" s="59"/>
      <c r="AS573" s="59"/>
      <c r="AT573" s="59"/>
      <c r="AU573" s="59"/>
      <c r="AV573" s="59"/>
      <c r="AW573" s="59"/>
      <c r="AX573" s="59"/>
      <c r="AY573" s="59"/>
    </row>
    <row r="574" spans="1:51" x14ac:dyDescent="0.2">
      <c r="A574" s="59"/>
      <c r="B574" s="59"/>
      <c r="C574" s="59"/>
      <c r="D574" s="59"/>
      <c r="E574" s="59"/>
      <c r="F574" s="59"/>
      <c r="G574" s="59"/>
      <c r="H574" s="60"/>
      <c r="I574" s="60"/>
      <c r="J574" s="61"/>
      <c r="K574" s="59"/>
      <c r="M574" s="59"/>
      <c r="N574" s="59"/>
      <c r="O574" s="59"/>
      <c r="R574" s="59"/>
      <c r="S574" s="59"/>
      <c r="T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  <c r="AW574" s="59"/>
      <c r="AX574" s="59"/>
      <c r="AY574" s="59"/>
    </row>
    <row r="575" spans="1:51" x14ac:dyDescent="0.2">
      <c r="A575" s="59"/>
      <c r="B575" s="59"/>
      <c r="C575" s="59"/>
      <c r="D575" s="59"/>
      <c r="E575" s="59"/>
      <c r="F575" s="59"/>
      <c r="G575" s="59"/>
      <c r="H575" s="60"/>
      <c r="I575" s="60"/>
      <c r="J575" s="61"/>
      <c r="K575" s="59"/>
      <c r="M575" s="59"/>
      <c r="N575" s="59"/>
      <c r="O575" s="59"/>
      <c r="R575" s="59"/>
      <c r="S575" s="59"/>
      <c r="T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  <c r="AQ575" s="59"/>
      <c r="AR575" s="59"/>
      <c r="AS575" s="59"/>
      <c r="AT575" s="59"/>
      <c r="AU575" s="59"/>
      <c r="AV575" s="59"/>
      <c r="AW575" s="59"/>
      <c r="AX575" s="59"/>
      <c r="AY575" s="59"/>
    </row>
    <row r="576" spans="1:51" x14ac:dyDescent="0.2">
      <c r="A576" s="59"/>
      <c r="B576" s="59"/>
      <c r="C576" s="59"/>
      <c r="D576" s="59"/>
      <c r="E576" s="59"/>
      <c r="F576" s="59"/>
      <c r="G576" s="59"/>
      <c r="H576" s="60"/>
      <c r="I576" s="60"/>
      <c r="J576" s="61"/>
      <c r="K576" s="59"/>
      <c r="M576" s="59"/>
      <c r="N576" s="59"/>
      <c r="O576" s="59"/>
      <c r="R576" s="59"/>
      <c r="S576" s="59"/>
      <c r="T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/>
      <c r="AL576" s="59"/>
      <c r="AM576" s="59"/>
      <c r="AN576" s="59"/>
      <c r="AO576" s="59"/>
      <c r="AP576" s="59"/>
      <c r="AQ576" s="59"/>
      <c r="AR576" s="59"/>
      <c r="AS576" s="59"/>
      <c r="AT576" s="59"/>
      <c r="AU576" s="59"/>
      <c r="AV576" s="59"/>
      <c r="AW576" s="59"/>
      <c r="AX576" s="59"/>
      <c r="AY576" s="59"/>
    </row>
    <row r="577" spans="1:51" x14ac:dyDescent="0.2">
      <c r="A577" s="59"/>
      <c r="B577" s="59"/>
      <c r="C577" s="59"/>
      <c r="D577" s="59"/>
      <c r="E577" s="59"/>
      <c r="F577" s="59"/>
      <c r="G577" s="59"/>
      <c r="H577" s="60"/>
      <c r="I577" s="60"/>
      <c r="J577" s="61"/>
      <c r="K577" s="59"/>
      <c r="M577" s="59"/>
      <c r="N577" s="59"/>
      <c r="O577" s="59"/>
      <c r="R577" s="59"/>
      <c r="S577" s="59"/>
      <c r="T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  <c r="AK577" s="59"/>
      <c r="AL577" s="59"/>
      <c r="AM577" s="59"/>
      <c r="AN577" s="59"/>
      <c r="AO577" s="59"/>
      <c r="AP577" s="59"/>
      <c r="AQ577" s="59"/>
      <c r="AR577" s="59"/>
      <c r="AS577" s="59"/>
      <c r="AT577" s="59"/>
      <c r="AU577" s="59"/>
      <c r="AV577" s="59"/>
      <c r="AW577" s="59"/>
      <c r="AX577" s="59"/>
      <c r="AY577" s="59"/>
    </row>
    <row r="578" spans="1:51" x14ac:dyDescent="0.2">
      <c r="A578" s="59"/>
      <c r="B578" s="59"/>
      <c r="C578" s="59"/>
      <c r="D578" s="59"/>
      <c r="E578" s="59"/>
      <c r="F578" s="59"/>
      <c r="G578" s="59"/>
      <c r="H578" s="60"/>
      <c r="I578" s="60"/>
      <c r="J578" s="61"/>
      <c r="K578" s="59"/>
      <c r="M578" s="59"/>
      <c r="N578" s="59"/>
      <c r="O578" s="59"/>
      <c r="R578" s="59"/>
      <c r="S578" s="59"/>
      <c r="T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  <c r="AX578" s="59"/>
      <c r="AY578" s="59"/>
    </row>
    <row r="579" spans="1:51" x14ac:dyDescent="0.2">
      <c r="A579" s="59"/>
      <c r="B579" s="59"/>
      <c r="C579" s="59"/>
      <c r="D579" s="59"/>
      <c r="E579" s="59"/>
      <c r="F579" s="59"/>
      <c r="G579" s="59"/>
      <c r="H579" s="60"/>
      <c r="I579" s="60"/>
      <c r="J579" s="61"/>
      <c r="K579" s="59"/>
      <c r="M579" s="59"/>
      <c r="N579" s="59"/>
      <c r="O579" s="59"/>
      <c r="R579" s="59"/>
      <c r="S579" s="59"/>
      <c r="T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59"/>
      <c r="AU579" s="59"/>
      <c r="AV579" s="59"/>
      <c r="AW579" s="59"/>
      <c r="AX579" s="59"/>
      <c r="AY579" s="59"/>
    </row>
    <row r="580" spans="1:51" x14ac:dyDescent="0.2">
      <c r="A580" s="59"/>
      <c r="B580" s="59"/>
      <c r="C580" s="59"/>
      <c r="D580" s="59"/>
      <c r="E580" s="59"/>
      <c r="F580" s="59"/>
      <c r="G580" s="59"/>
      <c r="H580" s="60"/>
      <c r="I580" s="60"/>
      <c r="J580" s="61"/>
      <c r="K580" s="59"/>
      <c r="M580" s="59"/>
      <c r="N580" s="59"/>
      <c r="O580" s="59"/>
      <c r="R580" s="59"/>
      <c r="S580" s="59"/>
      <c r="T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9"/>
      <c r="AM580" s="59"/>
      <c r="AN580" s="59"/>
      <c r="AO580" s="59"/>
      <c r="AP580" s="59"/>
      <c r="AQ580" s="59"/>
      <c r="AR580" s="59"/>
      <c r="AS580" s="59"/>
      <c r="AT580" s="59"/>
      <c r="AU580" s="59"/>
      <c r="AV580" s="59"/>
      <c r="AW580" s="59"/>
      <c r="AX580" s="59"/>
      <c r="AY580" s="59"/>
    </row>
    <row r="581" spans="1:51" x14ac:dyDescent="0.2">
      <c r="A581" s="59"/>
      <c r="B581" s="59"/>
      <c r="C581" s="59"/>
      <c r="D581" s="59"/>
      <c r="E581" s="59"/>
      <c r="F581" s="59"/>
      <c r="G581" s="59"/>
      <c r="H581" s="60"/>
      <c r="I581" s="60"/>
      <c r="J581" s="61"/>
      <c r="K581" s="59"/>
      <c r="M581" s="59"/>
      <c r="N581" s="59"/>
      <c r="O581" s="59"/>
      <c r="R581" s="59"/>
      <c r="S581" s="59"/>
      <c r="T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9"/>
      <c r="AM581" s="59"/>
      <c r="AN581" s="59"/>
      <c r="AO581" s="59"/>
      <c r="AP581" s="59"/>
      <c r="AQ581" s="59"/>
      <c r="AR581" s="59"/>
      <c r="AS581" s="59"/>
      <c r="AT581" s="59"/>
      <c r="AU581" s="59"/>
      <c r="AV581" s="59"/>
      <c r="AW581" s="59"/>
      <c r="AX581" s="59"/>
      <c r="AY581" s="59"/>
    </row>
    <row r="582" spans="1:51" x14ac:dyDescent="0.2">
      <c r="A582" s="59"/>
      <c r="B582" s="59"/>
      <c r="C582" s="59"/>
      <c r="D582" s="59"/>
      <c r="E582" s="59"/>
      <c r="F582" s="59"/>
      <c r="G582" s="59"/>
      <c r="H582" s="60"/>
      <c r="I582" s="60"/>
      <c r="J582" s="61"/>
      <c r="K582" s="59"/>
      <c r="M582" s="59"/>
      <c r="N582" s="59"/>
      <c r="O582" s="59"/>
      <c r="R582" s="59"/>
      <c r="S582" s="59"/>
      <c r="T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  <c r="AW582" s="59"/>
      <c r="AX582" s="59"/>
      <c r="AY582" s="59"/>
    </row>
    <row r="583" spans="1:51" x14ac:dyDescent="0.2">
      <c r="A583" s="59"/>
      <c r="B583" s="59"/>
      <c r="C583" s="59"/>
      <c r="D583" s="59"/>
      <c r="E583" s="59"/>
      <c r="F583" s="59"/>
      <c r="G583" s="59"/>
      <c r="H583" s="60"/>
      <c r="I583" s="60"/>
      <c r="J583" s="61"/>
      <c r="K583" s="59"/>
      <c r="M583" s="59"/>
      <c r="N583" s="59"/>
      <c r="O583" s="59"/>
      <c r="R583" s="59"/>
      <c r="S583" s="59"/>
      <c r="T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  <c r="AQ583" s="59"/>
      <c r="AR583" s="59"/>
      <c r="AS583" s="59"/>
      <c r="AT583" s="59"/>
      <c r="AU583" s="59"/>
      <c r="AV583" s="59"/>
      <c r="AW583" s="59"/>
      <c r="AX583" s="59"/>
      <c r="AY583" s="59"/>
    </row>
    <row r="584" spans="1:51" x14ac:dyDescent="0.2">
      <c r="A584" s="59"/>
      <c r="B584" s="59"/>
      <c r="C584" s="59"/>
      <c r="D584" s="59"/>
      <c r="E584" s="59"/>
      <c r="F584" s="59"/>
      <c r="G584" s="59"/>
      <c r="H584" s="60"/>
      <c r="I584" s="60"/>
      <c r="J584" s="61"/>
      <c r="K584" s="59"/>
      <c r="M584" s="59"/>
      <c r="N584" s="59"/>
      <c r="O584" s="59"/>
      <c r="R584" s="59"/>
      <c r="S584" s="59"/>
      <c r="T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9"/>
      <c r="AM584" s="59"/>
      <c r="AN584" s="59"/>
      <c r="AO584" s="59"/>
      <c r="AP584" s="59"/>
      <c r="AQ584" s="59"/>
      <c r="AR584" s="59"/>
      <c r="AS584" s="59"/>
      <c r="AT584" s="59"/>
      <c r="AU584" s="59"/>
      <c r="AV584" s="59"/>
      <c r="AW584" s="59"/>
      <c r="AX584" s="59"/>
      <c r="AY584" s="59"/>
    </row>
    <row r="585" spans="1:51" x14ac:dyDescent="0.2">
      <c r="A585" s="59"/>
      <c r="B585" s="59"/>
      <c r="C585" s="59"/>
      <c r="D585" s="59"/>
      <c r="E585" s="59"/>
      <c r="F585" s="59"/>
      <c r="G585" s="59"/>
      <c r="H585" s="60"/>
      <c r="I585" s="60"/>
      <c r="J585" s="61"/>
      <c r="K585" s="59"/>
      <c r="M585" s="59"/>
      <c r="N585" s="59"/>
      <c r="O585" s="59"/>
      <c r="R585" s="59"/>
      <c r="S585" s="59"/>
      <c r="T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9"/>
      <c r="AM585" s="59"/>
      <c r="AN585" s="59"/>
      <c r="AO585" s="59"/>
      <c r="AP585" s="59"/>
      <c r="AQ585" s="59"/>
      <c r="AR585" s="59"/>
      <c r="AS585" s="59"/>
      <c r="AT585" s="59"/>
      <c r="AU585" s="59"/>
      <c r="AV585" s="59"/>
      <c r="AW585" s="59"/>
      <c r="AX585" s="59"/>
      <c r="AY585" s="59"/>
    </row>
    <row r="586" spans="1:51" x14ac:dyDescent="0.2">
      <c r="A586" s="59"/>
      <c r="B586" s="59"/>
      <c r="C586" s="59"/>
      <c r="D586" s="59"/>
      <c r="E586" s="59"/>
      <c r="F586" s="59"/>
      <c r="G586" s="59"/>
      <c r="H586" s="60"/>
      <c r="I586" s="60"/>
      <c r="J586" s="61"/>
      <c r="K586" s="59"/>
      <c r="M586" s="59"/>
      <c r="N586" s="59"/>
      <c r="O586" s="59"/>
      <c r="R586" s="59"/>
      <c r="S586" s="59"/>
      <c r="T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/>
      <c r="AL586" s="59"/>
      <c r="AM586" s="59"/>
      <c r="AN586" s="59"/>
      <c r="AO586" s="59"/>
      <c r="AP586" s="59"/>
      <c r="AQ586" s="59"/>
      <c r="AR586" s="59"/>
      <c r="AS586" s="59"/>
      <c r="AT586" s="59"/>
      <c r="AU586" s="59"/>
      <c r="AV586" s="59"/>
      <c r="AW586" s="59"/>
      <c r="AX586" s="59"/>
      <c r="AY586" s="59"/>
    </row>
    <row r="587" spans="1:51" x14ac:dyDescent="0.2">
      <c r="A587" s="59"/>
      <c r="B587" s="59"/>
      <c r="C587" s="59"/>
      <c r="D587" s="59"/>
      <c r="E587" s="59"/>
      <c r="F587" s="59"/>
      <c r="G587" s="59"/>
      <c r="H587" s="60"/>
      <c r="I587" s="60"/>
      <c r="J587" s="61"/>
      <c r="K587" s="59"/>
      <c r="M587" s="59"/>
      <c r="N587" s="59"/>
      <c r="O587" s="59"/>
      <c r="R587" s="59"/>
      <c r="S587" s="59"/>
      <c r="T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9"/>
      <c r="AM587" s="59"/>
      <c r="AN587" s="59"/>
      <c r="AO587" s="59"/>
      <c r="AP587" s="59"/>
      <c r="AQ587" s="59"/>
      <c r="AR587" s="59"/>
      <c r="AS587" s="59"/>
      <c r="AT587" s="59"/>
      <c r="AU587" s="59"/>
      <c r="AV587" s="59"/>
      <c r="AW587" s="59"/>
      <c r="AX587" s="59"/>
      <c r="AY587" s="59"/>
    </row>
    <row r="588" spans="1:51" x14ac:dyDescent="0.2">
      <c r="A588" s="59"/>
      <c r="B588" s="59"/>
      <c r="C588" s="59"/>
      <c r="D588" s="59"/>
      <c r="E588" s="59"/>
      <c r="F588" s="59"/>
      <c r="G588" s="59"/>
      <c r="H588" s="60"/>
      <c r="I588" s="60"/>
      <c r="J588" s="61"/>
      <c r="K588" s="59"/>
      <c r="M588" s="59"/>
      <c r="N588" s="59"/>
      <c r="O588" s="59"/>
      <c r="R588" s="59"/>
      <c r="S588" s="59"/>
      <c r="T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  <c r="AK588" s="59"/>
      <c r="AL588" s="59"/>
      <c r="AM588" s="59"/>
      <c r="AN588" s="59"/>
      <c r="AO588" s="59"/>
      <c r="AP588" s="59"/>
      <c r="AQ588" s="59"/>
      <c r="AR588" s="59"/>
      <c r="AS588" s="59"/>
      <c r="AT588" s="59"/>
      <c r="AU588" s="59"/>
      <c r="AV588" s="59"/>
      <c r="AW588" s="59"/>
      <c r="AX588" s="59"/>
      <c r="AY588" s="59"/>
    </row>
    <row r="589" spans="1:51" x14ac:dyDescent="0.2">
      <c r="A589" s="59"/>
      <c r="B589" s="59"/>
      <c r="C589" s="59"/>
      <c r="D589" s="59"/>
      <c r="E589" s="59"/>
      <c r="F589" s="59"/>
      <c r="G589" s="59"/>
      <c r="H589" s="60"/>
      <c r="I589" s="60"/>
      <c r="J589" s="61"/>
      <c r="K589" s="59"/>
      <c r="M589" s="59"/>
      <c r="N589" s="59"/>
      <c r="O589" s="59"/>
      <c r="R589" s="59"/>
      <c r="S589" s="59"/>
      <c r="T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  <c r="AK589" s="59"/>
      <c r="AL589" s="59"/>
      <c r="AM589" s="59"/>
      <c r="AN589" s="59"/>
      <c r="AO589" s="59"/>
      <c r="AP589" s="59"/>
      <c r="AQ589" s="59"/>
      <c r="AR589" s="59"/>
      <c r="AS589" s="59"/>
      <c r="AT589" s="59"/>
      <c r="AU589" s="59"/>
      <c r="AV589" s="59"/>
      <c r="AW589" s="59"/>
      <c r="AX589" s="59"/>
      <c r="AY589" s="59"/>
    </row>
    <row r="590" spans="1:51" x14ac:dyDescent="0.2">
      <c r="A590" s="59"/>
      <c r="B590" s="59"/>
      <c r="C590" s="59"/>
      <c r="D590" s="59"/>
      <c r="E590" s="59"/>
      <c r="F590" s="59"/>
      <c r="G590" s="59"/>
      <c r="H590" s="60"/>
      <c r="I590" s="60"/>
      <c r="J590" s="61"/>
      <c r="K590" s="59"/>
      <c r="M590" s="59"/>
      <c r="N590" s="59"/>
      <c r="O590" s="59"/>
      <c r="R590" s="59"/>
      <c r="S590" s="59"/>
      <c r="T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  <c r="AK590" s="59"/>
      <c r="AL590" s="59"/>
      <c r="AM590" s="59"/>
      <c r="AN590" s="59"/>
      <c r="AO590" s="59"/>
      <c r="AP590" s="59"/>
      <c r="AQ590" s="59"/>
      <c r="AR590" s="59"/>
      <c r="AS590" s="59"/>
      <c r="AT590" s="59"/>
      <c r="AU590" s="59"/>
      <c r="AV590" s="59"/>
      <c r="AW590" s="59"/>
      <c r="AX590" s="59"/>
      <c r="AY590" s="59"/>
    </row>
    <row r="591" spans="1:51" x14ac:dyDescent="0.2">
      <c r="A591" s="59"/>
      <c r="B591" s="59"/>
      <c r="C591" s="59"/>
      <c r="D591" s="59"/>
      <c r="E591" s="59"/>
      <c r="F591" s="59"/>
      <c r="G591" s="59"/>
      <c r="H591" s="60"/>
      <c r="I591" s="60"/>
      <c r="J591" s="61"/>
      <c r="K591" s="59"/>
      <c r="M591" s="59"/>
      <c r="N591" s="59"/>
      <c r="O591" s="59"/>
      <c r="R591" s="59"/>
      <c r="S591" s="59"/>
      <c r="T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9"/>
      <c r="AM591" s="59"/>
      <c r="AN591" s="59"/>
      <c r="AO591" s="59"/>
      <c r="AP591" s="59"/>
      <c r="AQ591" s="59"/>
      <c r="AR591" s="59"/>
      <c r="AS591" s="59"/>
      <c r="AT591" s="59"/>
      <c r="AU591" s="59"/>
      <c r="AV591" s="59"/>
      <c r="AW591" s="59"/>
      <c r="AX591" s="59"/>
      <c r="AY591" s="59"/>
    </row>
    <row r="592" spans="1:51" x14ac:dyDescent="0.2">
      <c r="A592" s="59"/>
      <c r="B592" s="59"/>
      <c r="C592" s="59"/>
      <c r="D592" s="59"/>
      <c r="E592" s="59"/>
      <c r="F592" s="59"/>
      <c r="G592" s="59"/>
      <c r="H592" s="60"/>
      <c r="I592" s="60"/>
      <c r="J592" s="61"/>
      <c r="K592" s="59"/>
      <c r="M592" s="59"/>
      <c r="N592" s="59"/>
      <c r="O592" s="59"/>
      <c r="R592" s="59"/>
      <c r="S592" s="59"/>
      <c r="T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  <c r="AQ592" s="59"/>
      <c r="AR592" s="59"/>
      <c r="AS592" s="59"/>
      <c r="AT592" s="59"/>
      <c r="AU592" s="59"/>
      <c r="AV592" s="59"/>
      <c r="AW592" s="59"/>
      <c r="AX592" s="59"/>
      <c r="AY592" s="59"/>
    </row>
    <row r="593" spans="1:51" x14ac:dyDescent="0.2">
      <c r="A593" s="59"/>
      <c r="B593" s="59"/>
      <c r="C593" s="59"/>
      <c r="D593" s="59"/>
      <c r="E593" s="59"/>
      <c r="F593" s="59"/>
      <c r="G593" s="59"/>
      <c r="H593" s="60"/>
      <c r="I593" s="60"/>
      <c r="J593" s="61"/>
      <c r="K593" s="59"/>
      <c r="M593" s="59"/>
      <c r="N593" s="59"/>
      <c r="O593" s="59"/>
      <c r="R593" s="59"/>
      <c r="S593" s="59"/>
      <c r="T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9"/>
      <c r="AM593" s="59"/>
      <c r="AN593" s="59"/>
      <c r="AO593" s="59"/>
      <c r="AP593" s="59"/>
      <c r="AQ593" s="59"/>
      <c r="AR593" s="59"/>
      <c r="AS593" s="59"/>
      <c r="AT593" s="59"/>
      <c r="AU593" s="59"/>
      <c r="AV593" s="59"/>
      <c r="AW593" s="59"/>
      <c r="AX593" s="59"/>
      <c r="AY593" s="59"/>
    </row>
    <row r="594" spans="1:51" x14ac:dyDescent="0.2">
      <c r="A594" s="59"/>
      <c r="B594" s="59"/>
      <c r="C594" s="59"/>
      <c r="D594" s="59"/>
      <c r="E594" s="59"/>
      <c r="F594" s="59"/>
      <c r="G594" s="59"/>
      <c r="H594" s="60"/>
      <c r="I594" s="60"/>
      <c r="J594" s="61"/>
      <c r="K594" s="59"/>
      <c r="M594" s="59"/>
      <c r="N594" s="59"/>
      <c r="O594" s="59"/>
      <c r="R594" s="59"/>
      <c r="S594" s="59"/>
      <c r="T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9"/>
      <c r="AM594" s="59"/>
      <c r="AN594" s="59"/>
      <c r="AO594" s="59"/>
      <c r="AP594" s="59"/>
      <c r="AQ594" s="59"/>
      <c r="AR594" s="59"/>
      <c r="AS594" s="59"/>
      <c r="AT594" s="59"/>
      <c r="AU594" s="59"/>
      <c r="AV594" s="59"/>
      <c r="AW594" s="59"/>
      <c r="AX594" s="59"/>
      <c r="AY594" s="59"/>
    </row>
    <row r="595" spans="1:51" x14ac:dyDescent="0.2">
      <c r="A595" s="59"/>
      <c r="B595" s="59"/>
      <c r="C595" s="59"/>
      <c r="D595" s="59"/>
      <c r="E595" s="59"/>
      <c r="F595" s="59"/>
      <c r="G595" s="59"/>
      <c r="H595" s="60"/>
      <c r="I595" s="60"/>
      <c r="J595" s="61"/>
      <c r="K595" s="59"/>
      <c r="M595" s="59"/>
      <c r="N595" s="59"/>
      <c r="O595" s="59"/>
      <c r="R595" s="59"/>
      <c r="S595" s="59"/>
      <c r="T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9"/>
      <c r="AM595" s="59"/>
      <c r="AN595" s="59"/>
      <c r="AO595" s="59"/>
      <c r="AP595" s="59"/>
      <c r="AQ595" s="59"/>
      <c r="AR595" s="59"/>
      <c r="AS595" s="59"/>
      <c r="AT595" s="59"/>
      <c r="AU595" s="59"/>
      <c r="AV595" s="59"/>
      <c r="AW595" s="59"/>
      <c r="AX595" s="59"/>
      <c r="AY595" s="59"/>
    </row>
    <row r="596" spans="1:51" x14ac:dyDescent="0.2">
      <c r="A596" s="59"/>
      <c r="B596" s="59"/>
      <c r="C596" s="59"/>
      <c r="D596" s="59"/>
      <c r="E596" s="59"/>
      <c r="F596" s="59"/>
      <c r="G596" s="59"/>
      <c r="H596" s="60"/>
      <c r="I596" s="60"/>
      <c r="J596" s="61"/>
      <c r="K596" s="59"/>
      <c r="M596" s="59"/>
      <c r="N596" s="59"/>
      <c r="O596" s="59"/>
      <c r="R596" s="59"/>
      <c r="S596" s="59"/>
      <c r="T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9"/>
      <c r="AM596" s="59"/>
      <c r="AN596" s="59"/>
      <c r="AO596" s="59"/>
      <c r="AP596" s="59"/>
      <c r="AQ596" s="59"/>
      <c r="AR596" s="59"/>
      <c r="AS596" s="59"/>
      <c r="AT596" s="59"/>
      <c r="AU596" s="59"/>
      <c r="AV596" s="59"/>
      <c r="AW596" s="59"/>
      <c r="AX596" s="59"/>
      <c r="AY596" s="59"/>
    </row>
    <row r="597" spans="1:51" x14ac:dyDescent="0.2">
      <c r="A597" s="59"/>
      <c r="B597" s="59"/>
      <c r="C597" s="59"/>
      <c r="D597" s="59"/>
      <c r="E597" s="59"/>
      <c r="F597" s="59"/>
      <c r="G597" s="59"/>
      <c r="H597" s="60"/>
      <c r="I597" s="60"/>
      <c r="J597" s="61"/>
      <c r="K597" s="59"/>
      <c r="M597" s="59"/>
      <c r="N597" s="59"/>
      <c r="O597" s="59"/>
      <c r="R597" s="59"/>
      <c r="S597" s="59"/>
      <c r="T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9"/>
      <c r="AM597" s="59"/>
      <c r="AN597" s="59"/>
      <c r="AO597" s="59"/>
      <c r="AP597" s="59"/>
      <c r="AQ597" s="59"/>
      <c r="AR597" s="59"/>
      <c r="AS597" s="59"/>
      <c r="AT597" s="59"/>
      <c r="AU597" s="59"/>
      <c r="AV597" s="59"/>
      <c r="AW597" s="59"/>
      <c r="AX597" s="59"/>
      <c r="AY597" s="59"/>
    </row>
    <row r="598" spans="1:51" x14ac:dyDescent="0.2">
      <c r="A598" s="59"/>
      <c r="B598" s="59"/>
      <c r="C598" s="59"/>
      <c r="D598" s="59"/>
      <c r="E598" s="59"/>
      <c r="F598" s="59"/>
      <c r="G598" s="59"/>
      <c r="H598" s="60"/>
      <c r="I598" s="60"/>
      <c r="J598" s="61"/>
      <c r="K598" s="59"/>
      <c r="M598" s="59"/>
      <c r="N598" s="59"/>
      <c r="O598" s="59"/>
      <c r="R598" s="59"/>
      <c r="S598" s="59"/>
      <c r="T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9"/>
      <c r="AM598" s="59"/>
      <c r="AN598" s="59"/>
      <c r="AO598" s="59"/>
      <c r="AP598" s="59"/>
      <c r="AQ598" s="59"/>
      <c r="AR598" s="59"/>
      <c r="AS598" s="59"/>
      <c r="AT598" s="59"/>
      <c r="AU598" s="59"/>
      <c r="AV598" s="59"/>
      <c r="AW598" s="59"/>
      <c r="AX598" s="59"/>
      <c r="AY598" s="59"/>
    </row>
    <row r="599" spans="1:51" x14ac:dyDescent="0.2">
      <c r="A599" s="59"/>
      <c r="B599" s="59"/>
      <c r="C599" s="59"/>
      <c r="D599" s="59"/>
      <c r="E599" s="59"/>
      <c r="F599" s="59"/>
      <c r="G599" s="59"/>
      <c r="H599" s="60"/>
      <c r="I599" s="60"/>
      <c r="J599" s="61"/>
      <c r="K599" s="59"/>
      <c r="M599" s="59"/>
      <c r="N599" s="59"/>
      <c r="O599" s="59"/>
      <c r="R599" s="59"/>
      <c r="S599" s="59"/>
      <c r="T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9"/>
      <c r="AM599" s="59"/>
      <c r="AN599" s="59"/>
      <c r="AO599" s="59"/>
      <c r="AP599" s="59"/>
      <c r="AQ599" s="59"/>
      <c r="AR599" s="59"/>
      <c r="AS599" s="59"/>
      <c r="AT599" s="59"/>
      <c r="AU599" s="59"/>
      <c r="AV599" s="59"/>
      <c r="AW599" s="59"/>
      <c r="AX599" s="59"/>
      <c r="AY599" s="59"/>
    </row>
    <row r="600" spans="1:51" x14ac:dyDescent="0.2">
      <c r="A600" s="59"/>
      <c r="B600" s="59"/>
      <c r="C600" s="59"/>
      <c r="D600" s="59"/>
      <c r="E600" s="59"/>
      <c r="F600" s="59"/>
      <c r="G600" s="59"/>
      <c r="H600" s="60"/>
      <c r="I600" s="60"/>
      <c r="J600" s="61"/>
      <c r="K600" s="59"/>
      <c r="M600" s="59"/>
      <c r="N600" s="59"/>
      <c r="O600" s="59"/>
      <c r="R600" s="59"/>
      <c r="S600" s="59"/>
      <c r="T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9"/>
      <c r="AM600" s="59"/>
      <c r="AN600" s="59"/>
      <c r="AO600" s="59"/>
      <c r="AP600" s="59"/>
      <c r="AQ600" s="59"/>
      <c r="AR600" s="59"/>
      <c r="AS600" s="59"/>
      <c r="AT600" s="59"/>
      <c r="AU600" s="59"/>
      <c r="AV600" s="59"/>
      <c r="AW600" s="59"/>
      <c r="AX600" s="59"/>
      <c r="AY600" s="59"/>
    </row>
    <row r="601" spans="1:51" x14ac:dyDescent="0.2">
      <c r="A601" s="59"/>
      <c r="B601" s="59"/>
      <c r="C601" s="59"/>
      <c r="D601" s="59"/>
      <c r="E601" s="59"/>
      <c r="F601" s="59"/>
      <c r="G601" s="59"/>
      <c r="H601" s="60"/>
      <c r="I601" s="60"/>
      <c r="J601" s="61"/>
      <c r="K601" s="59"/>
      <c r="M601" s="59"/>
      <c r="N601" s="59"/>
      <c r="O601" s="59"/>
      <c r="R601" s="59"/>
      <c r="S601" s="59"/>
      <c r="T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9"/>
      <c r="AM601" s="59"/>
      <c r="AN601" s="59"/>
      <c r="AO601" s="59"/>
      <c r="AP601" s="59"/>
      <c r="AQ601" s="59"/>
      <c r="AR601" s="59"/>
      <c r="AS601" s="59"/>
      <c r="AT601" s="59"/>
      <c r="AU601" s="59"/>
      <c r="AV601" s="59"/>
      <c r="AW601" s="59"/>
      <c r="AX601" s="59"/>
      <c r="AY601" s="59"/>
    </row>
    <row r="602" spans="1:51" x14ac:dyDescent="0.2">
      <c r="A602" s="59"/>
      <c r="B602" s="59"/>
      <c r="C602" s="59"/>
      <c r="D602" s="59"/>
      <c r="E602" s="59"/>
      <c r="F602" s="59"/>
      <c r="G602" s="59"/>
      <c r="H602" s="60"/>
      <c r="I602" s="60"/>
      <c r="J602" s="61"/>
      <c r="K602" s="59"/>
      <c r="M602" s="59"/>
      <c r="N602" s="59"/>
      <c r="O602" s="59"/>
      <c r="R602" s="59"/>
      <c r="S602" s="59"/>
      <c r="T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9"/>
      <c r="AM602" s="59"/>
      <c r="AN602" s="59"/>
      <c r="AO602" s="59"/>
      <c r="AP602" s="59"/>
      <c r="AQ602" s="59"/>
      <c r="AR602" s="59"/>
      <c r="AS602" s="59"/>
      <c r="AT602" s="59"/>
      <c r="AU602" s="59"/>
      <c r="AV602" s="59"/>
      <c r="AW602" s="59"/>
      <c r="AX602" s="59"/>
      <c r="AY602" s="59"/>
    </row>
    <row r="603" spans="1:51" x14ac:dyDescent="0.2">
      <c r="A603" s="59"/>
      <c r="B603" s="59"/>
      <c r="C603" s="59"/>
      <c r="D603" s="59"/>
      <c r="E603" s="59"/>
      <c r="F603" s="59"/>
      <c r="G603" s="59"/>
      <c r="H603" s="60"/>
      <c r="I603" s="60"/>
      <c r="J603" s="61"/>
      <c r="K603" s="59"/>
      <c r="M603" s="59"/>
      <c r="N603" s="59"/>
      <c r="O603" s="59"/>
      <c r="R603" s="59"/>
      <c r="S603" s="59"/>
      <c r="T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9"/>
      <c r="AM603" s="59"/>
      <c r="AN603" s="59"/>
      <c r="AO603" s="59"/>
      <c r="AP603" s="59"/>
      <c r="AQ603" s="59"/>
      <c r="AR603" s="59"/>
      <c r="AS603" s="59"/>
      <c r="AT603" s="59"/>
      <c r="AU603" s="59"/>
      <c r="AV603" s="59"/>
      <c r="AW603" s="59"/>
      <c r="AX603" s="59"/>
      <c r="AY603" s="59"/>
    </row>
    <row r="604" spans="1:51" x14ac:dyDescent="0.2">
      <c r="A604" s="59"/>
      <c r="B604" s="59"/>
      <c r="C604" s="59"/>
      <c r="D604" s="59"/>
      <c r="E604" s="59"/>
      <c r="F604" s="59"/>
      <c r="G604" s="59"/>
      <c r="H604" s="60"/>
      <c r="I604" s="60"/>
      <c r="J604" s="61"/>
      <c r="K604" s="59"/>
      <c r="M604" s="59"/>
      <c r="N604" s="59"/>
      <c r="O604" s="59"/>
      <c r="R604" s="59"/>
      <c r="S604" s="59"/>
      <c r="T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9"/>
      <c r="AM604" s="59"/>
      <c r="AN604" s="59"/>
      <c r="AO604" s="59"/>
      <c r="AP604" s="59"/>
      <c r="AQ604" s="59"/>
      <c r="AR604" s="59"/>
      <c r="AS604" s="59"/>
      <c r="AT604" s="59"/>
      <c r="AU604" s="59"/>
      <c r="AV604" s="59"/>
      <c r="AW604" s="59"/>
      <c r="AX604" s="59"/>
      <c r="AY604" s="59"/>
    </row>
    <row r="605" spans="1:51" x14ac:dyDescent="0.2">
      <c r="A605" s="59"/>
      <c r="B605" s="59"/>
      <c r="C605" s="59"/>
      <c r="D605" s="59"/>
      <c r="E605" s="59"/>
      <c r="F605" s="59"/>
      <c r="G605" s="59"/>
      <c r="H605" s="60"/>
      <c r="I605" s="60"/>
      <c r="J605" s="61"/>
      <c r="K605" s="59"/>
      <c r="M605" s="59"/>
      <c r="N605" s="59"/>
      <c r="O605" s="59"/>
      <c r="R605" s="59"/>
      <c r="S605" s="59"/>
      <c r="T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9"/>
      <c r="AM605" s="59"/>
      <c r="AN605" s="59"/>
      <c r="AO605" s="59"/>
      <c r="AP605" s="59"/>
      <c r="AQ605" s="59"/>
      <c r="AR605" s="59"/>
      <c r="AS605" s="59"/>
      <c r="AT605" s="59"/>
      <c r="AU605" s="59"/>
      <c r="AV605" s="59"/>
      <c r="AW605" s="59"/>
      <c r="AX605" s="59"/>
      <c r="AY605" s="59"/>
    </row>
    <row r="606" spans="1:51" x14ac:dyDescent="0.2">
      <c r="A606" s="59"/>
      <c r="B606" s="59"/>
      <c r="C606" s="59"/>
      <c r="D606" s="59"/>
      <c r="E606" s="59"/>
      <c r="F606" s="59"/>
      <c r="G606" s="59"/>
      <c r="H606" s="60"/>
      <c r="I606" s="60"/>
      <c r="J606" s="61"/>
      <c r="K606" s="59"/>
      <c r="M606" s="59"/>
      <c r="N606" s="59"/>
      <c r="O606" s="59"/>
      <c r="R606" s="59"/>
      <c r="S606" s="59"/>
      <c r="T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9"/>
      <c r="AM606" s="59"/>
      <c r="AN606" s="59"/>
      <c r="AO606" s="59"/>
      <c r="AP606" s="59"/>
      <c r="AQ606" s="59"/>
      <c r="AR606" s="59"/>
      <c r="AS606" s="59"/>
      <c r="AT606" s="59"/>
      <c r="AU606" s="59"/>
      <c r="AV606" s="59"/>
      <c r="AW606" s="59"/>
      <c r="AX606" s="59"/>
      <c r="AY606" s="59"/>
    </row>
    <row r="607" spans="1:51" x14ac:dyDescent="0.2">
      <c r="A607" s="59"/>
      <c r="B607" s="59"/>
      <c r="C607" s="59"/>
      <c r="D607" s="59"/>
      <c r="E607" s="59"/>
      <c r="F607" s="59"/>
      <c r="G607" s="59"/>
      <c r="H607" s="60"/>
      <c r="I607" s="60"/>
      <c r="J607" s="61"/>
      <c r="K607" s="59"/>
      <c r="M607" s="59"/>
      <c r="N607" s="59"/>
      <c r="O607" s="59"/>
      <c r="R607" s="59"/>
      <c r="S607" s="59"/>
      <c r="T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9"/>
      <c r="AM607" s="59"/>
      <c r="AN607" s="59"/>
      <c r="AO607" s="59"/>
      <c r="AP607" s="59"/>
      <c r="AQ607" s="59"/>
      <c r="AR607" s="59"/>
      <c r="AS607" s="59"/>
      <c r="AT607" s="59"/>
      <c r="AU607" s="59"/>
      <c r="AV607" s="59"/>
      <c r="AW607" s="59"/>
      <c r="AX607" s="59"/>
      <c r="AY607" s="59"/>
    </row>
    <row r="608" spans="1:51" x14ac:dyDescent="0.2">
      <c r="A608" s="59"/>
      <c r="B608" s="59"/>
      <c r="C608" s="59"/>
      <c r="D608" s="59"/>
      <c r="E608" s="59"/>
      <c r="F608" s="59"/>
      <c r="G608" s="59"/>
      <c r="H608" s="60"/>
      <c r="I608" s="60"/>
      <c r="J608" s="61"/>
      <c r="K608" s="59"/>
      <c r="M608" s="59"/>
      <c r="N608" s="59"/>
      <c r="O608" s="59"/>
      <c r="R608" s="59"/>
      <c r="S608" s="59"/>
      <c r="T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9"/>
      <c r="AM608" s="59"/>
      <c r="AN608" s="59"/>
      <c r="AO608" s="59"/>
      <c r="AP608" s="59"/>
      <c r="AQ608" s="59"/>
      <c r="AR608" s="59"/>
      <c r="AS608" s="59"/>
      <c r="AT608" s="59"/>
      <c r="AU608" s="59"/>
      <c r="AV608" s="59"/>
      <c r="AW608" s="59"/>
      <c r="AX608" s="59"/>
      <c r="AY608" s="59"/>
    </row>
    <row r="609" spans="1:51" x14ac:dyDescent="0.2">
      <c r="A609" s="59"/>
      <c r="B609" s="59"/>
      <c r="C609" s="59"/>
      <c r="D609" s="59"/>
      <c r="E609" s="59"/>
      <c r="F609" s="59"/>
      <c r="G609" s="59"/>
      <c r="H609" s="60"/>
      <c r="I609" s="60"/>
      <c r="J609" s="61"/>
      <c r="K609" s="59"/>
      <c r="M609" s="59"/>
      <c r="N609" s="59"/>
      <c r="O609" s="59"/>
      <c r="R609" s="59"/>
      <c r="S609" s="59"/>
      <c r="T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9"/>
      <c r="AM609" s="59"/>
      <c r="AN609" s="59"/>
      <c r="AO609" s="59"/>
      <c r="AP609" s="59"/>
      <c r="AQ609" s="59"/>
      <c r="AR609" s="59"/>
      <c r="AS609" s="59"/>
      <c r="AT609" s="59"/>
      <c r="AU609" s="59"/>
      <c r="AV609" s="59"/>
      <c r="AW609" s="59"/>
      <c r="AX609" s="59"/>
      <c r="AY609" s="59"/>
    </row>
    <row r="610" spans="1:51" x14ac:dyDescent="0.2">
      <c r="A610" s="59"/>
      <c r="B610" s="59"/>
      <c r="C610" s="59"/>
      <c r="D610" s="59"/>
      <c r="E610" s="59"/>
      <c r="F610" s="59"/>
      <c r="G610" s="59"/>
      <c r="H610" s="60"/>
      <c r="I610" s="60"/>
      <c r="J610" s="61"/>
      <c r="K610" s="59"/>
      <c r="M610" s="59"/>
      <c r="N610" s="59"/>
      <c r="O610" s="59"/>
      <c r="R610" s="59"/>
      <c r="S610" s="59"/>
      <c r="T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9"/>
      <c r="AM610" s="59"/>
      <c r="AN610" s="59"/>
      <c r="AO610" s="59"/>
      <c r="AP610" s="59"/>
      <c r="AQ610" s="59"/>
      <c r="AR610" s="59"/>
      <c r="AS610" s="59"/>
      <c r="AT610" s="59"/>
      <c r="AU610" s="59"/>
      <c r="AV610" s="59"/>
      <c r="AW610" s="59"/>
      <c r="AX610" s="59"/>
      <c r="AY610" s="59"/>
    </row>
    <row r="611" spans="1:51" x14ac:dyDescent="0.2">
      <c r="A611" s="59"/>
      <c r="B611" s="59"/>
      <c r="C611" s="59"/>
      <c r="D611" s="59"/>
      <c r="E611" s="59"/>
      <c r="F611" s="59"/>
      <c r="G611" s="59"/>
      <c r="H611" s="60"/>
      <c r="I611" s="60"/>
      <c r="J611" s="61"/>
      <c r="K611" s="59"/>
      <c r="M611" s="59"/>
      <c r="N611" s="59"/>
      <c r="O611" s="59"/>
      <c r="R611" s="59"/>
      <c r="S611" s="59"/>
      <c r="T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9"/>
      <c r="AM611" s="59"/>
      <c r="AN611" s="59"/>
      <c r="AO611" s="59"/>
      <c r="AP611" s="59"/>
      <c r="AQ611" s="59"/>
      <c r="AR611" s="59"/>
      <c r="AS611" s="59"/>
      <c r="AT611" s="59"/>
      <c r="AU611" s="59"/>
      <c r="AV611" s="59"/>
      <c r="AW611" s="59"/>
      <c r="AX611" s="59"/>
      <c r="AY611" s="59"/>
    </row>
    <row r="612" spans="1:51" x14ac:dyDescent="0.2">
      <c r="A612" s="59"/>
      <c r="B612" s="59"/>
      <c r="C612" s="59"/>
      <c r="D612" s="59"/>
      <c r="E612" s="59"/>
      <c r="F612" s="59"/>
      <c r="G612" s="59"/>
      <c r="H612" s="60"/>
      <c r="I612" s="60"/>
      <c r="J612" s="61"/>
      <c r="K612" s="59"/>
      <c r="M612" s="59"/>
      <c r="N612" s="59"/>
      <c r="O612" s="59"/>
      <c r="R612" s="59"/>
      <c r="S612" s="59"/>
      <c r="T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9"/>
      <c r="AM612" s="59"/>
      <c r="AN612" s="59"/>
      <c r="AO612" s="59"/>
      <c r="AP612" s="59"/>
      <c r="AQ612" s="59"/>
      <c r="AR612" s="59"/>
      <c r="AS612" s="59"/>
      <c r="AT612" s="59"/>
      <c r="AU612" s="59"/>
      <c r="AV612" s="59"/>
      <c r="AW612" s="59"/>
      <c r="AX612" s="59"/>
      <c r="AY612" s="59"/>
    </row>
    <row r="613" spans="1:51" x14ac:dyDescent="0.2">
      <c r="A613" s="59"/>
      <c r="B613" s="59"/>
      <c r="C613" s="59"/>
      <c r="D613" s="59"/>
      <c r="E613" s="59"/>
      <c r="F613" s="59"/>
      <c r="G613" s="59"/>
      <c r="H613" s="60"/>
      <c r="I613" s="60"/>
      <c r="J613" s="61"/>
      <c r="K613" s="59"/>
      <c r="M613" s="59"/>
      <c r="N613" s="59"/>
      <c r="O613" s="59"/>
      <c r="R613" s="59"/>
      <c r="S613" s="59"/>
      <c r="T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9"/>
      <c r="AM613" s="59"/>
      <c r="AN613" s="59"/>
      <c r="AO613" s="59"/>
      <c r="AP613" s="59"/>
      <c r="AQ613" s="59"/>
      <c r="AR613" s="59"/>
      <c r="AS613" s="59"/>
      <c r="AT613" s="59"/>
      <c r="AU613" s="59"/>
      <c r="AV613" s="59"/>
      <c r="AW613" s="59"/>
      <c r="AX613" s="59"/>
      <c r="AY613" s="59"/>
    </row>
    <row r="614" spans="1:51" x14ac:dyDescent="0.2">
      <c r="A614" s="59"/>
      <c r="B614" s="59"/>
      <c r="C614" s="59"/>
      <c r="D614" s="59"/>
      <c r="E614" s="59"/>
      <c r="F614" s="59"/>
      <c r="G614" s="59"/>
      <c r="H614" s="60"/>
      <c r="I614" s="60"/>
      <c r="J614" s="61"/>
      <c r="K614" s="59"/>
      <c r="M614" s="59"/>
      <c r="N614" s="59"/>
      <c r="O614" s="59"/>
      <c r="R614" s="59"/>
      <c r="S614" s="59"/>
      <c r="T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9"/>
      <c r="AM614" s="59"/>
      <c r="AN614" s="59"/>
      <c r="AO614" s="59"/>
      <c r="AP614" s="59"/>
      <c r="AQ614" s="59"/>
      <c r="AR614" s="59"/>
      <c r="AS614" s="59"/>
      <c r="AT614" s="59"/>
      <c r="AU614" s="59"/>
      <c r="AV614" s="59"/>
      <c r="AW614" s="59"/>
      <c r="AX614" s="59"/>
      <c r="AY614" s="59"/>
    </row>
    <row r="615" spans="1:51" x14ac:dyDescent="0.2">
      <c r="A615" s="59"/>
      <c r="B615" s="59"/>
      <c r="C615" s="59"/>
      <c r="D615" s="59"/>
      <c r="E615" s="59"/>
      <c r="F615" s="59"/>
      <c r="G615" s="59"/>
      <c r="H615" s="60"/>
      <c r="I615" s="60"/>
      <c r="J615" s="61"/>
      <c r="K615" s="59"/>
      <c r="M615" s="59"/>
      <c r="N615" s="59"/>
      <c r="O615" s="59"/>
      <c r="R615" s="59"/>
      <c r="S615" s="59"/>
      <c r="T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9"/>
      <c r="AM615" s="59"/>
      <c r="AN615" s="59"/>
      <c r="AO615" s="59"/>
      <c r="AP615" s="59"/>
      <c r="AQ615" s="59"/>
      <c r="AR615" s="59"/>
      <c r="AS615" s="59"/>
      <c r="AT615" s="59"/>
      <c r="AU615" s="59"/>
      <c r="AV615" s="59"/>
      <c r="AW615" s="59"/>
      <c r="AX615" s="59"/>
      <c r="AY615" s="59"/>
    </row>
    <row r="616" spans="1:51" x14ac:dyDescent="0.2">
      <c r="A616" s="59"/>
      <c r="B616" s="59"/>
      <c r="C616" s="59"/>
      <c r="D616" s="59"/>
      <c r="E616" s="59"/>
      <c r="F616" s="59"/>
      <c r="G616" s="59"/>
      <c r="H616" s="60"/>
      <c r="I616" s="60"/>
      <c r="J616" s="61"/>
      <c r="K616" s="59"/>
      <c r="M616" s="59"/>
      <c r="N616" s="59"/>
      <c r="O616" s="59"/>
      <c r="R616" s="59"/>
      <c r="S616" s="59"/>
      <c r="T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9"/>
      <c r="AM616" s="59"/>
      <c r="AN616" s="59"/>
      <c r="AO616" s="59"/>
      <c r="AP616" s="59"/>
      <c r="AQ616" s="59"/>
      <c r="AR616" s="59"/>
      <c r="AS616" s="59"/>
      <c r="AT616" s="59"/>
      <c r="AU616" s="59"/>
      <c r="AV616" s="59"/>
      <c r="AW616" s="59"/>
      <c r="AX616" s="59"/>
      <c r="AY616" s="59"/>
    </row>
    <row r="617" spans="1:51" x14ac:dyDescent="0.2">
      <c r="A617" s="59"/>
      <c r="B617" s="59"/>
      <c r="C617" s="59"/>
      <c r="D617" s="59"/>
      <c r="E617" s="59"/>
      <c r="F617" s="59"/>
      <c r="G617" s="59"/>
      <c r="H617" s="60"/>
      <c r="I617" s="60"/>
      <c r="J617" s="61"/>
      <c r="K617" s="59"/>
      <c r="M617" s="59"/>
      <c r="N617" s="59"/>
      <c r="O617" s="59"/>
      <c r="R617" s="59"/>
      <c r="S617" s="59"/>
      <c r="T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9"/>
      <c r="AM617" s="59"/>
      <c r="AN617" s="59"/>
      <c r="AO617" s="59"/>
      <c r="AP617" s="59"/>
      <c r="AQ617" s="59"/>
      <c r="AR617" s="59"/>
      <c r="AS617" s="59"/>
      <c r="AT617" s="59"/>
      <c r="AU617" s="59"/>
      <c r="AV617" s="59"/>
      <c r="AW617" s="59"/>
      <c r="AX617" s="59"/>
      <c r="AY617" s="59"/>
    </row>
    <row r="618" spans="1:51" x14ac:dyDescent="0.2">
      <c r="A618" s="59"/>
      <c r="B618" s="59"/>
      <c r="C618" s="59"/>
      <c r="D618" s="59"/>
      <c r="E618" s="59"/>
      <c r="F618" s="59"/>
      <c r="G618" s="59"/>
      <c r="H618" s="60"/>
      <c r="I618" s="60"/>
      <c r="J618" s="61"/>
      <c r="K618" s="59"/>
      <c r="M618" s="59"/>
      <c r="N618" s="59"/>
      <c r="O618" s="59"/>
      <c r="R618" s="59"/>
      <c r="S618" s="59"/>
      <c r="T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9"/>
      <c r="AM618" s="59"/>
      <c r="AN618" s="59"/>
      <c r="AO618" s="59"/>
      <c r="AP618" s="59"/>
      <c r="AQ618" s="59"/>
      <c r="AR618" s="59"/>
      <c r="AS618" s="59"/>
      <c r="AT618" s="59"/>
      <c r="AU618" s="59"/>
      <c r="AV618" s="59"/>
      <c r="AW618" s="59"/>
      <c r="AX618" s="59"/>
      <c r="AY618" s="59"/>
    </row>
    <row r="619" spans="1:51" x14ac:dyDescent="0.2">
      <c r="A619" s="59"/>
      <c r="B619" s="59"/>
      <c r="C619" s="59"/>
      <c r="D619" s="59"/>
      <c r="E619" s="59"/>
      <c r="F619" s="59"/>
      <c r="G619" s="59"/>
      <c r="H619" s="60"/>
      <c r="I619" s="60"/>
      <c r="J619" s="61"/>
      <c r="K619" s="59"/>
      <c r="M619" s="59"/>
      <c r="N619" s="59"/>
      <c r="O619" s="59"/>
      <c r="R619" s="59"/>
      <c r="S619" s="59"/>
      <c r="T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9"/>
      <c r="AM619" s="59"/>
      <c r="AN619" s="59"/>
      <c r="AO619" s="59"/>
      <c r="AP619" s="59"/>
      <c r="AQ619" s="59"/>
      <c r="AR619" s="59"/>
      <c r="AS619" s="59"/>
      <c r="AT619" s="59"/>
      <c r="AU619" s="59"/>
      <c r="AV619" s="59"/>
      <c r="AW619" s="59"/>
      <c r="AX619" s="59"/>
      <c r="AY619" s="59"/>
    </row>
    <row r="620" spans="1:51" x14ac:dyDescent="0.2">
      <c r="A620" s="59"/>
      <c r="B620" s="59"/>
      <c r="C620" s="59"/>
      <c r="D620" s="59"/>
      <c r="E620" s="59"/>
      <c r="F620" s="59"/>
      <c r="G620" s="59"/>
      <c r="H620" s="60"/>
      <c r="I620" s="60"/>
      <c r="J620" s="61"/>
      <c r="K620" s="59"/>
      <c r="M620" s="59"/>
      <c r="N620" s="59"/>
      <c r="O620" s="59"/>
      <c r="R620" s="59"/>
      <c r="S620" s="59"/>
      <c r="T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  <c r="AK620" s="59"/>
      <c r="AL620" s="59"/>
      <c r="AM620" s="59"/>
      <c r="AN620" s="59"/>
      <c r="AO620" s="59"/>
      <c r="AP620" s="59"/>
      <c r="AQ620" s="59"/>
      <c r="AR620" s="59"/>
      <c r="AS620" s="59"/>
      <c r="AT620" s="59"/>
      <c r="AU620" s="59"/>
      <c r="AV620" s="59"/>
      <c r="AW620" s="59"/>
      <c r="AX620" s="59"/>
      <c r="AY620" s="59"/>
    </row>
    <row r="621" spans="1:51" x14ac:dyDescent="0.2">
      <c r="A621" s="59"/>
      <c r="B621" s="59"/>
      <c r="C621" s="59"/>
      <c r="D621" s="59"/>
      <c r="E621" s="59"/>
      <c r="F621" s="59"/>
      <c r="G621" s="59"/>
      <c r="H621" s="60"/>
      <c r="I621" s="60"/>
      <c r="J621" s="61"/>
      <c r="K621" s="59"/>
      <c r="M621" s="59"/>
      <c r="N621" s="59"/>
      <c r="O621" s="59"/>
      <c r="R621" s="59"/>
      <c r="S621" s="59"/>
      <c r="T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9"/>
      <c r="AM621" s="59"/>
      <c r="AN621" s="59"/>
      <c r="AO621" s="59"/>
      <c r="AP621" s="59"/>
      <c r="AQ621" s="59"/>
      <c r="AR621" s="59"/>
      <c r="AS621" s="59"/>
      <c r="AT621" s="59"/>
      <c r="AU621" s="59"/>
      <c r="AV621" s="59"/>
      <c r="AW621" s="59"/>
      <c r="AX621" s="59"/>
      <c r="AY621" s="59"/>
    </row>
    <row r="622" spans="1:51" x14ac:dyDescent="0.2">
      <c r="A622" s="59"/>
      <c r="B622" s="59"/>
      <c r="C622" s="59"/>
      <c r="D622" s="59"/>
      <c r="E622" s="59"/>
      <c r="F622" s="59"/>
      <c r="G622" s="59"/>
      <c r="H622" s="60"/>
      <c r="I622" s="60"/>
      <c r="J622" s="61"/>
      <c r="K622" s="59"/>
      <c r="M622" s="59"/>
      <c r="N622" s="59"/>
      <c r="O622" s="59"/>
      <c r="R622" s="59"/>
      <c r="S622" s="59"/>
      <c r="T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9"/>
      <c r="AM622" s="59"/>
      <c r="AN622" s="59"/>
      <c r="AO622" s="59"/>
      <c r="AP622" s="59"/>
      <c r="AQ622" s="59"/>
      <c r="AR622" s="59"/>
      <c r="AS622" s="59"/>
      <c r="AT622" s="59"/>
      <c r="AU622" s="59"/>
      <c r="AV622" s="59"/>
      <c r="AW622" s="59"/>
      <c r="AX622" s="59"/>
      <c r="AY622" s="59"/>
    </row>
    <row r="623" spans="1:51" x14ac:dyDescent="0.2">
      <c r="A623" s="59"/>
      <c r="B623" s="59"/>
      <c r="C623" s="59"/>
      <c r="D623" s="59"/>
      <c r="E623" s="59"/>
      <c r="F623" s="59"/>
      <c r="G623" s="59"/>
      <c r="H623" s="60"/>
      <c r="I623" s="60"/>
      <c r="J623" s="61"/>
      <c r="K623" s="59"/>
      <c r="M623" s="59"/>
      <c r="N623" s="59"/>
      <c r="O623" s="59"/>
      <c r="R623" s="59"/>
      <c r="S623" s="59"/>
      <c r="T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9"/>
      <c r="AM623" s="59"/>
      <c r="AN623" s="59"/>
      <c r="AO623" s="59"/>
      <c r="AP623" s="59"/>
      <c r="AQ623" s="59"/>
      <c r="AR623" s="59"/>
      <c r="AS623" s="59"/>
      <c r="AT623" s="59"/>
      <c r="AU623" s="59"/>
      <c r="AV623" s="59"/>
      <c r="AW623" s="59"/>
      <c r="AX623" s="59"/>
      <c r="AY623" s="59"/>
    </row>
    <row r="624" spans="1:51" x14ac:dyDescent="0.2">
      <c r="A624" s="59"/>
      <c r="B624" s="59"/>
      <c r="C624" s="59"/>
      <c r="D624" s="59"/>
      <c r="E624" s="59"/>
      <c r="F624" s="59"/>
      <c r="G624" s="59"/>
      <c r="H624" s="60"/>
      <c r="I624" s="60"/>
      <c r="J624" s="61"/>
      <c r="K624" s="59"/>
      <c r="M624" s="59"/>
      <c r="N624" s="59"/>
      <c r="O624" s="59"/>
      <c r="R624" s="59"/>
      <c r="S624" s="59"/>
      <c r="T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9"/>
      <c r="AM624" s="59"/>
      <c r="AN624" s="59"/>
      <c r="AO624" s="59"/>
      <c r="AP624" s="59"/>
      <c r="AQ624" s="59"/>
      <c r="AR624" s="59"/>
      <c r="AS624" s="59"/>
      <c r="AT624" s="59"/>
      <c r="AU624" s="59"/>
      <c r="AV624" s="59"/>
      <c r="AW624" s="59"/>
      <c r="AX624" s="59"/>
      <c r="AY624" s="59"/>
    </row>
    <row r="625" spans="1:51" x14ac:dyDescent="0.2">
      <c r="A625" s="59"/>
      <c r="B625" s="59"/>
      <c r="C625" s="59"/>
      <c r="D625" s="59"/>
      <c r="E625" s="59"/>
      <c r="F625" s="59"/>
      <c r="G625" s="59"/>
      <c r="H625" s="60"/>
      <c r="I625" s="60"/>
      <c r="J625" s="61"/>
      <c r="K625" s="59"/>
      <c r="M625" s="59"/>
      <c r="N625" s="59"/>
      <c r="O625" s="59"/>
      <c r="R625" s="59"/>
      <c r="S625" s="59"/>
      <c r="T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9"/>
      <c r="AM625" s="59"/>
      <c r="AN625" s="59"/>
      <c r="AO625" s="59"/>
      <c r="AP625" s="59"/>
      <c r="AQ625" s="59"/>
      <c r="AR625" s="59"/>
      <c r="AS625" s="59"/>
      <c r="AT625" s="59"/>
      <c r="AU625" s="59"/>
      <c r="AV625" s="59"/>
      <c r="AW625" s="59"/>
      <c r="AX625" s="59"/>
      <c r="AY625" s="59"/>
    </row>
    <row r="626" spans="1:51" x14ac:dyDescent="0.2">
      <c r="A626" s="59"/>
      <c r="B626" s="59"/>
      <c r="C626" s="59"/>
      <c r="D626" s="59"/>
      <c r="E626" s="59"/>
      <c r="F626" s="59"/>
      <c r="G626" s="59"/>
      <c r="H626" s="60"/>
      <c r="I626" s="60"/>
      <c r="J626" s="61"/>
      <c r="K626" s="59"/>
      <c r="M626" s="59"/>
      <c r="N626" s="59"/>
      <c r="O626" s="59"/>
      <c r="R626" s="59"/>
      <c r="S626" s="59"/>
      <c r="T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  <c r="AN626" s="59"/>
      <c r="AO626" s="59"/>
      <c r="AP626" s="59"/>
      <c r="AQ626" s="59"/>
      <c r="AR626" s="59"/>
      <c r="AS626" s="59"/>
      <c r="AT626" s="59"/>
      <c r="AU626" s="59"/>
      <c r="AV626" s="59"/>
      <c r="AW626" s="59"/>
      <c r="AX626" s="59"/>
      <c r="AY626" s="59"/>
    </row>
    <row r="627" spans="1:51" x14ac:dyDescent="0.2">
      <c r="A627" s="59"/>
      <c r="B627" s="59"/>
      <c r="C627" s="59"/>
      <c r="D627" s="59"/>
      <c r="E627" s="59"/>
      <c r="F627" s="59"/>
      <c r="G627" s="59"/>
      <c r="H627" s="60"/>
      <c r="I627" s="60"/>
      <c r="J627" s="61"/>
      <c r="K627" s="59"/>
      <c r="M627" s="59"/>
      <c r="N627" s="59"/>
      <c r="O627" s="59"/>
      <c r="R627" s="59"/>
      <c r="S627" s="59"/>
      <c r="T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9"/>
      <c r="AM627" s="59"/>
      <c r="AN627" s="59"/>
      <c r="AO627" s="59"/>
      <c r="AP627" s="59"/>
      <c r="AQ627" s="59"/>
      <c r="AR627" s="59"/>
      <c r="AS627" s="59"/>
      <c r="AT627" s="59"/>
      <c r="AU627" s="59"/>
      <c r="AV627" s="59"/>
      <c r="AW627" s="59"/>
      <c r="AX627" s="59"/>
      <c r="AY627" s="59"/>
    </row>
    <row r="628" spans="1:51" x14ac:dyDescent="0.2">
      <c r="A628" s="59"/>
      <c r="B628" s="59"/>
      <c r="C628" s="59"/>
      <c r="D628" s="59"/>
      <c r="E628" s="59"/>
      <c r="F628" s="59"/>
      <c r="G628" s="59"/>
      <c r="H628" s="60"/>
      <c r="I628" s="60"/>
      <c r="J628" s="61"/>
      <c r="K628" s="59"/>
      <c r="M628" s="59"/>
      <c r="N628" s="59"/>
      <c r="O628" s="59"/>
      <c r="R628" s="59"/>
      <c r="S628" s="59"/>
      <c r="T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9"/>
      <c r="AM628" s="59"/>
      <c r="AN628" s="59"/>
      <c r="AO628" s="59"/>
      <c r="AP628" s="59"/>
      <c r="AQ628" s="59"/>
      <c r="AR628" s="59"/>
      <c r="AS628" s="59"/>
      <c r="AT628" s="59"/>
      <c r="AU628" s="59"/>
      <c r="AV628" s="59"/>
      <c r="AW628" s="59"/>
      <c r="AX628" s="59"/>
      <c r="AY628" s="59"/>
    </row>
    <row r="629" spans="1:51" x14ac:dyDescent="0.2">
      <c r="A629" s="59"/>
      <c r="B629" s="59"/>
      <c r="C629" s="59"/>
      <c r="D629" s="59"/>
      <c r="E629" s="59"/>
      <c r="F629" s="59"/>
      <c r="G629" s="59"/>
      <c r="H629" s="60"/>
      <c r="I629" s="60"/>
      <c r="J629" s="61"/>
      <c r="K629" s="59"/>
      <c r="M629" s="59"/>
      <c r="N629" s="59"/>
      <c r="O629" s="59"/>
      <c r="R629" s="59"/>
      <c r="S629" s="59"/>
      <c r="T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9"/>
      <c r="AM629" s="59"/>
      <c r="AN629" s="59"/>
      <c r="AO629" s="59"/>
      <c r="AP629" s="59"/>
      <c r="AQ629" s="59"/>
      <c r="AR629" s="59"/>
      <c r="AS629" s="59"/>
      <c r="AT629" s="59"/>
      <c r="AU629" s="59"/>
      <c r="AV629" s="59"/>
      <c r="AW629" s="59"/>
      <c r="AX629" s="59"/>
      <c r="AY629" s="59"/>
    </row>
    <row r="630" spans="1:51" x14ac:dyDescent="0.2">
      <c r="A630" s="59"/>
      <c r="B630" s="59"/>
      <c r="C630" s="59"/>
      <c r="D630" s="59"/>
      <c r="E630" s="59"/>
      <c r="F630" s="59"/>
      <c r="G630" s="59"/>
      <c r="H630" s="60"/>
      <c r="I630" s="60"/>
      <c r="J630" s="61"/>
      <c r="K630" s="59"/>
      <c r="M630" s="59"/>
      <c r="N630" s="59"/>
      <c r="O630" s="59"/>
      <c r="R630" s="59"/>
      <c r="S630" s="59"/>
      <c r="T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9"/>
      <c r="AM630" s="59"/>
      <c r="AN630" s="59"/>
      <c r="AO630" s="59"/>
      <c r="AP630" s="59"/>
      <c r="AQ630" s="59"/>
      <c r="AR630" s="59"/>
      <c r="AS630" s="59"/>
      <c r="AT630" s="59"/>
      <c r="AU630" s="59"/>
      <c r="AV630" s="59"/>
      <c r="AW630" s="59"/>
      <c r="AX630" s="59"/>
      <c r="AY630" s="59"/>
    </row>
    <row r="631" spans="1:51" x14ac:dyDescent="0.2">
      <c r="A631" s="59"/>
      <c r="B631" s="59"/>
      <c r="C631" s="59"/>
      <c r="D631" s="59"/>
      <c r="E631" s="59"/>
      <c r="F631" s="59"/>
      <c r="G631" s="59"/>
      <c r="H631" s="60"/>
      <c r="I631" s="60"/>
      <c r="J631" s="61"/>
      <c r="K631" s="59"/>
      <c r="M631" s="59"/>
      <c r="N631" s="59"/>
      <c r="O631" s="59"/>
      <c r="R631" s="59"/>
      <c r="S631" s="59"/>
      <c r="T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9"/>
      <c r="AM631" s="59"/>
      <c r="AN631" s="59"/>
      <c r="AO631" s="59"/>
      <c r="AP631" s="59"/>
      <c r="AQ631" s="59"/>
      <c r="AR631" s="59"/>
      <c r="AS631" s="59"/>
      <c r="AT631" s="59"/>
      <c r="AU631" s="59"/>
      <c r="AV631" s="59"/>
      <c r="AW631" s="59"/>
      <c r="AX631" s="59"/>
      <c r="AY631" s="59"/>
    </row>
    <row r="632" spans="1:51" x14ac:dyDescent="0.2">
      <c r="A632" s="59"/>
      <c r="B632" s="59"/>
      <c r="C632" s="59"/>
      <c r="D632" s="59"/>
      <c r="E632" s="59"/>
      <c r="F632" s="59"/>
      <c r="G632" s="59"/>
      <c r="H632" s="60"/>
      <c r="I632" s="60"/>
      <c r="J632" s="61"/>
      <c r="K632" s="59"/>
      <c r="M632" s="59"/>
      <c r="N632" s="59"/>
      <c r="O632" s="59"/>
      <c r="R632" s="59"/>
      <c r="S632" s="59"/>
      <c r="T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9"/>
      <c r="AM632" s="59"/>
      <c r="AN632" s="59"/>
      <c r="AO632" s="59"/>
      <c r="AP632" s="59"/>
      <c r="AQ632" s="59"/>
      <c r="AR632" s="59"/>
      <c r="AS632" s="59"/>
      <c r="AT632" s="59"/>
      <c r="AU632" s="59"/>
      <c r="AV632" s="59"/>
      <c r="AW632" s="59"/>
      <c r="AX632" s="59"/>
      <c r="AY632" s="59"/>
    </row>
    <row r="633" spans="1:51" x14ac:dyDescent="0.2">
      <c r="A633" s="59"/>
      <c r="B633" s="59"/>
      <c r="C633" s="59"/>
      <c r="D633" s="59"/>
      <c r="E633" s="59"/>
      <c r="F633" s="59"/>
      <c r="G633" s="59"/>
      <c r="H633" s="60"/>
      <c r="I633" s="60"/>
      <c r="J633" s="61"/>
      <c r="K633" s="59"/>
      <c r="M633" s="59"/>
      <c r="N633" s="59"/>
      <c r="O633" s="59"/>
      <c r="R633" s="59"/>
      <c r="S633" s="59"/>
      <c r="T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  <c r="AK633" s="59"/>
      <c r="AL633" s="59"/>
      <c r="AM633" s="59"/>
      <c r="AN633" s="59"/>
      <c r="AO633" s="59"/>
      <c r="AP633" s="59"/>
      <c r="AQ633" s="59"/>
      <c r="AR633" s="59"/>
      <c r="AS633" s="59"/>
      <c r="AT633" s="59"/>
      <c r="AU633" s="59"/>
      <c r="AV633" s="59"/>
      <c r="AW633" s="59"/>
      <c r="AX633" s="59"/>
      <c r="AY633" s="59"/>
    </row>
    <row r="634" spans="1:51" x14ac:dyDescent="0.2">
      <c r="A634" s="59"/>
      <c r="B634" s="59"/>
      <c r="C634" s="59"/>
      <c r="D634" s="59"/>
      <c r="E634" s="59"/>
      <c r="F634" s="59"/>
      <c r="G634" s="59"/>
      <c r="H634" s="60"/>
      <c r="I634" s="60"/>
      <c r="J634" s="61"/>
      <c r="K634" s="59"/>
      <c r="M634" s="59"/>
      <c r="N634" s="59"/>
      <c r="O634" s="59"/>
      <c r="R634" s="59"/>
      <c r="S634" s="59"/>
      <c r="T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9"/>
      <c r="AM634" s="59"/>
      <c r="AN634" s="59"/>
      <c r="AO634" s="59"/>
      <c r="AP634" s="59"/>
      <c r="AQ634" s="59"/>
      <c r="AR634" s="59"/>
      <c r="AS634" s="59"/>
      <c r="AT634" s="59"/>
      <c r="AU634" s="59"/>
      <c r="AV634" s="59"/>
      <c r="AW634" s="59"/>
      <c r="AX634" s="59"/>
      <c r="AY634" s="59"/>
    </row>
    <row r="635" spans="1:51" x14ac:dyDescent="0.2">
      <c r="A635" s="59"/>
      <c r="B635" s="59"/>
      <c r="C635" s="59"/>
      <c r="D635" s="59"/>
      <c r="E635" s="59"/>
      <c r="F635" s="59"/>
      <c r="G635" s="59"/>
      <c r="H635" s="60"/>
      <c r="I635" s="60"/>
      <c r="J635" s="61"/>
      <c r="K635" s="59"/>
      <c r="M635" s="59"/>
      <c r="N635" s="59"/>
      <c r="O635" s="59"/>
      <c r="R635" s="59"/>
      <c r="S635" s="59"/>
      <c r="T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  <c r="AK635" s="59"/>
      <c r="AL635" s="59"/>
      <c r="AM635" s="59"/>
      <c r="AN635" s="59"/>
      <c r="AO635" s="59"/>
      <c r="AP635" s="59"/>
      <c r="AQ635" s="59"/>
      <c r="AR635" s="59"/>
      <c r="AS635" s="59"/>
      <c r="AT635" s="59"/>
      <c r="AU635" s="59"/>
      <c r="AV635" s="59"/>
      <c r="AW635" s="59"/>
      <c r="AX635" s="59"/>
      <c r="AY635" s="59"/>
    </row>
    <row r="636" spans="1:51" x14ac:dyDescent="0.2">
      <c r="A636" s="59"/>
      <c r="B636" s="59"/>
      <c r="C636" s="59"/>
      <c r="D636" s="59"/>
      <c r="E636" s="59"/>
      <c r="F636" s="59"/>
      <c r="G636" s="59"/>
      <c r="H636" s="60"/>
      <c r="I636" s="60"/>
      <c r="J636" s="61"/>
      <c r="K636" s="59"/>
      <c r="M636" s="59"/>
      <c r="N636" s="59"/>
      <c r="O636" s="59"/>
      <c r="R636" s="59"/>
      <c r="S636" s="59"/>
      <c r="T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9"/>
      <c r="AM636" s="59"/>
      <c r="AN636" s="59"/>
      <c r="AO636" s="59"/>
      <c r="AP636" s="59"/>
      <c r="AQ636" s="59"/>
      <c r="AR636" s="59"/>
      <c r="AS636" s="59"/>
      <c r="AT636" s="59"/>
      <c r="AU636" s="59"/>
      <c r="AV636" s="59"/>
      <c r="AW636" s="59"/>
      <c r="AX636" s="59"/>
      <c r="AY636" s="59"/>
    </row>
    <row r="637" spans="1:51" x14ac:dyDescent="0.2">
      <c r="A637" s="59"/>
      <c r="B637" s="59"/>
      <c r="C637" s="59"/>
      <c r="D637" s="59"/>
      <c r="E637" s="59"/>
      <c r="F637" s="59"/>
      <c r="G637" s="59"/>
      <c r="H637" s="60"/>
      <c r="I637" s="60"/>
      <c r="J637" s="61"/>
      <c r="K637" s="59"/>
      <c r="M637" s="59"/>
      <c r="N637" s="59"/>
      <c r="O637" s="59"/>
      <c r="R637" s="59"/>
      <c r="S637" s="59"/>
      <c r="T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9"/>
      <c r="AM637" s="59"/>
      <c r="AN637" s="59"/>
      <c r="AO637" s="59"/>
      <c r="AP637" s="59"/>
      <c r="AQ637" s="59"/>
      <c r="AR637" s="59"/>
      <c r="AS637" s="59"/>
      <c r="AT637" s="59"/>
      <c r="AU637" s="59"/>
      <c r="AV637" s="59"/>
      <c r="AW637" s="59"/>
      <c r="AX637" s="59"/>
      <c r="AY637" s="59"/>
    </row>
    <row r="638" spans="1:51" x14ac:dyDescent="0.2">
      <c r="A638" s="59"/>
      <c r="B638" s="59"/>
      <c r="C638" s="59"/>
      <c r="D638" s="59"/>
      <c r="E638" s="59"/>
      <c r="F638" s="59"/>
      <c r="G638" s="59"/>
      <c r="H638" s="60"/>
      <c r="I638" s="60"/>
      <c r="J638" s="61"/>
      <c r="K638" s="59"/>
      <c r="M638" s="59"/>
      <c r="N638" s="59"/>
      <c r="O638" s="59"/>
      <c r="R638" s="59"/>
      <c r="S638" s="59"/>
      <c r="T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9"/>
      <c r="AM638" s="59"/>
      <c r="AN638" s="59"/>
      <c r="AO638" s="59"/>
      <c r="AP638" s="59"/>
      <c r="AQ638" s="59"/>
      <c r="AR638" s="59"/>
      <c r="AS638" s="59"/>
      <c r="AT638" s="59"/>
      <c r="AU638" s="59"/>
      <c r="AV638" s="59"/>
      <c r="AW638" s="59"/>
      <c r="AX638" s="59"/>
      <c r="AY638" s="59"/>
    </row>
    <row r="639" spans="1:51" x14ac:dyDescent="0.2">
      <c r="A639" s="59"/>
      <c r="B639" s="59"/>
      <c r="C639" s="59"/>
      <c r="D639" s="59"/>
      <c r="E639" s="59"/>
      <c r="F639" s="59"/>
      <c r="G639" s="59"/>
      <c r="H639" s="60"/>
      <c r="I639" s="60"/>
      <c r="J639" s="61"/>
      <c r="K639" s="59"/>
      <c r="M639" s="59"/>
      <c r="N639" s="59"/>
      <c r="O639" s="59"/>
      <c r="R639" s="59"/>
      <c r="S639" s="59"/>
      <c r="T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9"/>
      <c r="AM639" s="59"/>
      <c r="AN639" s="59"/>
      <c r="AO639" s="59"/>
      <c r="AP639" s="59"/>
      <c r="AQ639" s="59"/>
      <c r="AR639" s="59"/>
      <c r="AS639" s="59"/>
      <c r="AT639" s="59"/>
      <c r="AU639" s="59"/>
      <c r="AV639" s="59"/>
      <c r="AW639" s="59"/>
      <c r="AX639" s="59"/>
      <c r="AY639" s="59"/>
    </row>
    <row r="640" spans="1:51" x14ac:dyDescent="0.2">
      <c r="A640" s="59"/>
      <c r="B640" s="59"/>
      <c r="C640" s="59"/>
      <c r="D640" s="59"/>
      <c r="E640" s="59"/>
      <c r="F640" s="59"/>
      <c r="G640" s="59"/>
      <c r="H640" s="60"/>
      <c r="I640" s="60"/>
      <c r="J640" s="61"/>
      <c r="K640" s="59"/>
      <c r="M640" s="59"/>
      <c r="N640" s="59"/>
      <c r="O640" s="59"/>
      <c r="R640" s="59"/>
      <c r="S640" s="59"/>
      <c r="T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  <c r="AK640" s="59"/>
      <c r="AL640" s="59"/>
      <c r="AM640" s="59"/>
      <c r="AN640" s="59"/>
      <c r="AO640" s="59"/>
      <c r="AP640" s="59"/>
      <c r="AQ640" s="59"/>
      <c r="AR640" s="59"/>
      <c r="AS640" s="59"/>
      <c r="AT640" s="59"/>
      <c r="AU640" s="59"/>
      <c r="AV640" s="59"/>
      <c r="AW640" s="59"/>
      <c r="AX640" s="59"/>
      <c r="AY640" s="59"/>
    </row>
    <row r="641" spans="1:51" x14ac:dyDescent="0.2">
      <c r="A641" s="59"/>
      <c r="B641" s="59"/>
      <c r="C641" s="59"/>
      <c r="D641" s="59"/>
      <c r="E641" s="59"/>
      <c r="F641" s="59"/>
      <c r="G641" s="59"/>
      <c r="H641" s="60"/>
      <c r="I641" s="60"/>
      <c r="J641" s="61"/>
      <c r="K641" s="59"/>
      <c r="M641" s="59"/>
      <c r="N641" s="59"/>
      <c r="O641" s="59"/>
      <c r="R641" s="59"/>
      <c r="S641" s="59"/>
      <c r="T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  <c r="AK641" s="59"/>
      <c r="AL641" s="59"/>
      <c r="AM641" s="59"/>
      <c r="AN641" s="59"/>
      <c r="AO641" s="59"/>
      <c r="AP641" s="59"/>
      <c r="AQ641" s="59"/>
      <c r="AR641" s="59"/>
      <c r="AS641" s="59"/>
      <c r="AT641" s="59"/>
      <c r="AU641" s="59"/>
      <c r="AV641" s="59"/>
      <c r="AW641" s="59"/>
      <c r="AX641" s="59"/>
      <c r="AY641" s="59"/>
    </row>
    <row r="642" spans="1:51" x14ac:dyDescent="0.2">
      <c r="A642" s="59"/>
      <c r="B642" s="59"/>
      <c r="C642" s="59"/>
      <c r="D642" s="59"/>
      <c r="E642" s="59"/>
      <c r="F642" s="59"/>
      <c r="G642" s="59"/>
      <c r="H642" s="60"/>
      <c r="I642" s="60"/>
      <c r="J642" s="61"/>
      <c r="K642" s="59"/>
      <c r="M642" s="59"/>
      <c r="N642" s="59"/>
      <c r="O642" s="59"/>
      <c r="R642" s="59"/>
      <c r="S642" s="59"/>
      <c r="T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  <c r="AJ642" s="59"/>
      <c r="AK642" s="59"/>
      <c r="AL642" s="59"/>
      <c r="AM642" s="59"/>
      <c r="AN642" s="59"/>
      <c r="AO642" s="59"/>
      <c r="AP642" s="59"/>
      <c r="AQ642" s="59"/>
      <c r="AR642" s="59"/>
      <c r="AS642" s="59"/>
      <c r="AT642" s="59"/>
      <c r="AU642" s="59"/>
      <c r="AV642" s="59"/>
      <c r="AW642" s="59"/>
      <c r="AX642" s="59"/>
      <c r="AY642" s="59"/>
    </row>
    <row r="643" spans="1:51" x14ac:dyDescent="0.2">
      <c r="A643" s="59"/>
      <c r="B643" s="59"/>
      <c r="C643" s="59"/>
      <c r="D643" s="59"/>
      <c r="E643" s="59"/>
      <c r="F643" s="59"/>
      <c r="G643" s="59"/>
      <c r="H643" s="60"/>
      <c r="I643" s="60"/>
      <c r="J643" s="61"/>
      <c r="K643" s="59"/>
      <c r="M643" s="59"/>
      <c r="N643" s="59"/>
      <c r="O643" s="59"/>
      <c r="R643" s="59"/>
      <c r="S643" s="59"/>
      <c r="T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/>
      <c r="AL643" s="59"/>
      <c r="AM643" s="59"/>
      <c r="AN643" s="59"/>
      <c r="AO643" s="59"/>
      <c r="AP643" s="59"/>
      <c r="AQ643" s="59"/>
      <c r="AR643" s="59"/>
      <c r="AS643" s="59"/>
      <c r="AT643" s="59"/>
      <c r="AU643" s="59"/>
      <c r="AV643" s="59"/>
      <c r="AW643" s="59"/>
      <c r="AX643" s="59"/>
      <c r="AY643" s="59"/>
    </row>
    <row r="644" spans="1:51" x14ac:dyDescent="0.2">
      <c r="A644" s="59"/>
      <c r="B644" s="59"/>
      <c r="C644" s="59"/>
      <c r="D644" s="59"/>
      <c r="E644" s="59"/>
      <c r="F644" s="59"/>
      <c r="G644" s="59"/>
      <c r="H644" s="60"/>
      <c r="I644" s="60"/>
      <c r="J644" s="61"/>
      <c r="K644" s="59"/>
      <c r="M644" s="59"/>
      <c r="N644" s="59"/>
      <c r="O644" s="59"/>
      <c r="R644" s="59"/>
      <c r="S644" s="59"/>
      <c r="T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9"/>
      <c r="AM644" s="59"/>
      <c r="AN644" s="59"/>
      <c r="AO644" s="59"/>
      <c r="AP644" s="59"/>
      <c r="AQ644" s="59"/>
      <c r="AR644" s="59"/>
      <c r="AS644" s="59"/>
      <c r="AT644" s="59"/>
      <c r="AU644" s="59"/>
      <c r="AV644" s="59"/>
      <c r="AW644" s="59"/>
      <c r="AX644" s="59"/>
      <c r="AY644" s="59"/>
    </row>
    <row r="645" spans="1:51" x14ac:dyDescent="0.2">
      <c r="A645" s="59"/>
      <c r="B645" s="59"/>
      <c r="C645" s="59"/>
      <c r="D645" s="59"/>
      <c r="E645" s="59"/>
      <c r="F645" s="59"/>
      <c r="G645" s="59"/>
      <c r="H645" s="60"/>
      <c r="I645" s="60"/>
      <c r="J645" s="61"/>
      <c r="K645" s="59"/>
      <c r="M645" s="59"/>
      <c r="N645" s="59"/>
      <c r="O645" s="59"/>
      <c r="R645" s="59"/>
      <c r="S645" s="59"/>
      <c r="T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9"/>
      <c r="AM645" s="59"/>
      <c r="AN645" s="59"/>
      <c r="AO645" s="59"/>
      <c r="AP645" s="59"/>
      <c r="AQ645" s="59"/>
      <c r="AR645" s="59"/>
      <c r="AS645" s="59"/>
      <c r="AT645" s="59"/>
      <c r="AU645" s="59"/>
      <c r="AV645" s="59"/>
      <c r="AW645" s="59"/>
      <c r="AX645" s="59"/>
      <c r="AY645" s="59"/>
    </row>
    <row r="646" spans="1:51" x14ac:dyDescent="0.2">
      <c r="A646" s="59"/>
      <c r="B646" s="59"/>
      <c r="C646" s="59"/>
      <c r="D646" s="59"/>
      <c r="E646" s="59"/>
      <c r="F646" s="59"/>
      <c r="G646" s="59"/>
      <c r="H646" s="60"/>
      <c r="I646" s="60"/>
      <c r="J646" s="61"/>
      <c r="K646" s="59"/>
      <c r="M646" s="59"/>
      <c r="N646" s="59"/>
      <c r="O646" s="59"/>
      <c r="R646" s="59"/>
      <c r="S646" s="59"/>
      <c r="T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  <c r="AK646" s="59"/>
      <c r="AL646" s="59"/>
      <c r="AM646" s="59"/>
      <c r="AN646" s="59"/>
      <c r="AO646" s="59"/>
      <c r="AP646" s="59"/>
      <c r="AQ646" s="59"/>
      <c r="AR646" s="59"/>
      <c r="AS646" s="59"/>
      <c r="AT646" s="59"/>
      <c r="AU646" s="59"/>
      <c r="AV646" s="59"/>
      <c r="AW646" s="59"/>
      <c r="AX646" s="59"/>
      <c r="AY646" s="59"/>
    </row>
    <row r="647" spans="1:51" x14ac:dyDescent="0.2">
      <c r="A647" s="59"/>
      <c r="B647" s="59"/>
      <c r="C647" s="59"/>
      <c r="D647" s="59"/>
      <c r="E647" s="59"/>
      <c r="F647" s="59"/>
      <c r="G647" s="59"/>
      <c r="H647" s="60"/>
      <c r="I647" s="60"/>
      <c r="J647" s="61"/>
      <c r="K647" s="59"/>
      <c r="M647" s="59"/>
      <c r="N647" s="59"/>
      <c r="O647" s="59"/>
      <c r="R647" s="59"/>
      <c r="S647" s="59"/>
      <c r="T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  <c r="AK647" s="59"/>
      <c r="AL647" s="59"/>
      <c r="AM647" s="59"/>
      <c r="AN647" s="59"/>
      <c r="AO647" s="59"/>
      <c r="AP647" s="59"/>
      <c r="AQ647" s="59"/>
      <c r="AR647" s="59"/>
      <c r="AS647" s="59"/>
      <c r="AT647" s="59"/>
      <c r="AU647" s="59"/>
      <c r="AV647" s="59"/>
      <c r="AW647" s="59"/>
      <c r="AX647" s="59"/>
      <c r="AY647" s="59"/>
    </row>
    <row r="648" spans="1:51" x14ac:dyDescent="0.2">
      <c r="A648" s="59"/>
      <c r="B648" s="59"/>
      <c r="C648" s="59"/>
      <c r="D648" s="59"/>
      <c r="E648" s="59"/>
      <c r="F648" s="59"/>
      <c r="G648" s="59"/>
      <c r="H648" s="60"/>
      <c r="I648" s="60"/>
      <c r="J648" s="61"/>
      <c r="K648" s="59"/>
      <c r="M648" s="59"/>
      <c r="N648" s="59"/>
      <c r="O648" s="59"/>
      <c r="R648" s="59"/>
      <c r="S648" s="59"/>
      <c r="T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/>
      <c r="AL648" s="59"/>
      <c r="AM648" s="59"/>
      <c r="AN648" s="59"/>
      <c r="AO648" s="59"/>
      <c r="AP648" s="59"/>
      <c r="AQ648" s="59"/>
      <c r="AR648" s="59"/>
      <c r="AS648" s="59"/>
      <c r="AT648" s="59"/>
      <c r="AU648" s="59"/>
      <c r="AV648" s="59"/>
      <c r="AW648" s="59"/>
      <c r="AX648" s="59"/>
      <c r="AY648" s="59"/>
    </row>
    <row r="649" spans="1:51" x14ac:dyDescent="0.2">
      <c r="A649" s="59"/>
      <c r="B649" s="59"/>
      <c r="C649" s="59"/>
      <c r="D649" s="59"/>
      <c r="E649" s="59"/>
      <c r="F649" s="59"/>
      <c r="G649" s="59"/>
      <c r="H649" s="60"/>
      <c r="I649" s="60"/>
      <c r="J649" s="61"/>
      <c r="K649" s="59"/>
      <c r="M649" s="59"/>
      <c r="N649" s="59"/>
      <c r="O649" s="59"/>
      <c r="R649" s="59"/>
      <c r="S649" s="59"/>
      <c r="T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9"/>
      <c r="AM649" s="59"/>
      <c r="AN649" s="59"/>
      <c r="AO649" s="59"/>
      <c r="AP649" s="59"/>
      <c r="AQ649" s="59"/>
      <c r="AR649" s="59"/>
      <c r="AS649" s="59"/>
      <c r="AT649" s="59"/>
      <c r="AU649" s="59"/>
      <c r="AV649" s="59"/>
      <c r="AW649" s="59"/>
      <c r="AX649" s="59"/>
      <c r="AY649" s="59"/>
    </row>
    <row r="650" spans="1:51" x14ac:dyDescent="0.2">
      <c r="A650" s="59"/>
      <c r="B650" s="59"/>
      <c r="C650" s="59"/>
      <c r="D650" s="59"/>
      <c r="E650" s="59"/>
      <c r="F650" s="59"/>
      <c r="G650" s="59"/>
      <c r="H650" s="60"/>
      <c r="I650" s="60"/>
      <c r="J650" s="61"/>
      <c r="K650" s="59"/>
      <c r="M650" s="59"/>
      <c r="N650" s="59"/>
      <c r="O650" s="59"/>
      <c r="R650" s="59"/>
      <c r="S650" s="59"/>
      <c r="T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9"/>
      <c r="AM650" s="59"/>
      <c r="AN650" s="59"/>
      <c r="AO650" s="59"/>
      <c r="AP650" s="59"/>
      <c r="AQ650" s="59"/>
      <c r="AR650" s="59"/>
      <c r="AS650" s="59"/>
      <c r="AT650" s="59"/>
      <c r="AU650" s="59"/>
      <c r="AV650" s="59"/>
      <c r="AW650" s="59"/>
      <c r="AX650" s="59"/>
      <c r="AY650" s="59"/>
    </row>
    <row r="651" spans="1:51" x14ac:dyDescent="0.2">
      <c r="A651" s="59"/>
      <c r="B651" s="59"/>
      <c r="C651" s="59"/>
      <c r="D651" s="59"/>
      <c r="E651" s="59"/>
      <c r="F651" s="59"/>
      <c r="G651" s="59"/>
      <c r="H651" s="60"/>
      <c r="I651" s="60"/>
      <c r="J651" s="61"/>
      <c r="K651" s="59"/>
      <c r="M651" s="59"/>
      <c r="N651" s="59"/>
      <c r="O651" s="59"/>
      <c r="R651" s="59"/>
      <c r="S651" s="59"/>
      <c r="T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9"/>
      <c r="AM651" s="59"/>
      <c r="AN651" s="59"/>
      <c r="AO651" s="59"/>
      <c r="AP651" s="59"/>
      <c r="AQ651" s="59"/>
      <c r="AR651" s="59"/>
      <c r="AS651" s="59"/>
      <c r="AT651" s="59"/>
      <c r="AU651" s="59"/>
      <c r="AV651" s="59"/>
      <c r="AW651" s="59"/>
      <c r="AX651" s="59"/>
      <c r="AY651" s="59"/>
    </row>
    <row r="652" spans="1:51" x14ac:dyDescent="0.2">
      <c r="A652" s="59"/>
      <c r="B652" s="59"/>
      <c r="C652" s="59"/>
      <c r="D652" s="59"/>
      <c r="E652" s="59"/>
      <c r="F652" s="59"/>
      <c r="G652" s="59"/>
      <c r="H652" s="60"/>
      <c r="I652" s="60"/>
      <c r="J652" s="61"/>
      <c r="K652" s="59"/>
      <c r="M652" s="59"/>
      <c r="N652" s="59"/>
      <c r="O652" s="59"/>
      <c r="R652" s="59"/>
      <c r="S652" s="59"/>
      <c r="T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9"/>
      <c r="AM652" s="59"/>
      <c r="AN652" s="59"/>
      <c r="AO652" s="59"/>
      <c r="AP652" s="59"/>
      <c r="AQ652" s="59"/>
      <c r="AR652" s="59"/>
      <c r="AS652" s="59"/>
      <c r="AT652" s="59"/>
      <c r="AU652" s="59"/>
      <c r="AV652" s="59"/>
      <c r="AW652" s="59"/>
      <c r="AX652" s="59"/>
      <c r="AY652" s="59"/>
    </row>
    <row r="653" spans="1:51" x14ac:dyDescent="0.2">
      <c r="A653" s="59"/>
      <c r="B653" s="59"/>
      <c r="C653" s="59"/>
      <c r="D653" s="59"/>
      <c r="E653" s="59"/>
      <c r="F653" s="59"/>
      <c r="G653" s="59"/>
      <c r="H653" s="60"/>
      <c r="I653" s="60"/>
      <c r="J653" s="61"/>
      <c r="K653" s="59"/>
      <c r="M653" s="59"/>
      <c r="N653" s="59"/>
      <c r="O653" s="59"/>
      <c r="R653" s="59"/>
      <c r="S653" s="59"/>
      <c r="T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  <c r="AK653" s="59"/>
      <c r="AL653" s="59"/>
      <c r="AM653" s="59"/>
      <c r="AN653" s="59"/>
      <c r="AO653" s="59"/>
      <c r="AP653" s="59"/>
      <c r="AQ653" s="59"/>
      <c r="AR653" s="59"/>
      <c r="AS653" s="59"/>
      <c r="AT653" s="59"/>
      <c r="AU653" s="59"/>
      <c r="AV653" s="59"/>
      <c r="AW653" s="59"/>
      <c r="AX653" s="59"/>
      <c r="AY653" s="59"/>
    </row>
    <row r="654" spans="1:51" x14ac:dyDescent="0.2">
      <c r="A654" s="59"/>
      <c r="B654" s="59"/>
      <c r="C654" s="59"/>
      <c r="D654" s="59"/>
      <c r="E654" s="59"/>
      <c r="F654" s="59"/>
      <c r="G654" s="59"/>
      <c r="H654" s="60"/>
      <c r="I654" s="60"/>
      <c r="J654" s="61"/>
      <c r="K654" s="59"/>
      <c r="M654" s="59"/>
      <c r="N654" s="59"/>
      <c r="O654" s="59"/>
      <c r="R654" s="59"/>
      <c r="S654" s="59"/>
      <c r="T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  <c r="AK654" s="59"/>
      <c r="AL654" s="59"/>
      <c r="AM654" s="59"/>
      <c r="AN654" s="59"/>
      <c r="AO654" s="59"/>
      <c r="AP654" s="59"/>
      <c r="AQ654" s="59"/>
      <c r="AR654" s="59"/>
      <c r="AS654" s="59"/>
      <c r="AT654" s="59"/>
      <c r="AU654" s="59"/>
      <c r="AV654" s="59"/>
      <c r="AW654" s="59"/>
      <c r="AX654" s="59"/>
      <c r="AY654" s="59"/>
    </row>
    <row r="655" spans="1:51" x14ac:dyDescent="0.2">
      <c r="A655" s="59"/>
      <c r="B655" s="59"/>
      <c r="C655" s="59"/>
      <c r="D655" s="59"/>
      <c r="E655" s="59"/>
      <c r="F655" s="59"/>
      <c r="G655" s="59"/>
      <c r="H655" s="60"/>
      <c r="I655" s="60"/>
      <c r="J655" s="61"/>
      <c r="K655" s="59"/>
      <c r="M655" s="59"/>
      <c r="N655" s="59"/>
      <c r="O655" s="59"/>
      <c r="R655" s="59"/>
      <c r="S655" s="59"/>
      <c r="T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  <c r="AK655" s="59"/>
      <c r="AL655" s="59"/>
      <c r="AM655" s="59"/>
      <c r="AN655" s="59"/>
      <c r="AO655" s="59"/>
      <c r="AP655" s="59"/>
      <c r="AQ655" s="59"/>
      <c r="AR655" s="59"/>
      <c r="AS655" s="59"/>
      <c r="AT655" s="59"/>
      <c r="AU655" s="59"/>
      <c r="AV655" s="59"/>
      <c r="AW655" s="59"/>
      <c r="AX655" s="59"/>
      <c r="AY655" s="59"/>
    </row>
    <row r="656" spans="1:51" x14ac:dyDescent="0.2">
      <c r="A656" s="59"/>
      <c r="B656" s="59"/>
      <c r="C656" s="59"/>
      <c r="D656" s="59"/>
      <c r="E656" s="59"/>
      <c r="F656" s="59"/>
      <c r="G656" s="59"/>
      <c r="H656" s="60"/>
      <c r="I656" s="60"/>
      <c r="J656" s="61"/>
      <c r="K656" s="59"/>
      <c r="M656" s="59"/>
      <c r="N656" s="59"/>
      <c r="O656" s="59"/>
      <c r="R656" s="59"/>
      <c r="S656" s="59"/>
      <c r="T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  <c r="AK656" s="59"/>
      <c r="AL656" s="59"/>
      <c r="AM656" s="59"/>
      <c r="AN656" s="59"/>
      <c r="AO656" s="59"/>
      <c r="AP656" s="59"/>
      <c r="AQ656" s="59"/>
      <c r="AR656" s="59"/>
      <c r="AS656" s="59"/>
      <c r="AT656" s="59"/>
      <c r="AU656" s="59"/>
      <c r="AV656" s="59"/>
      <c r="AW656" s="59"/>
      <c r="AX656" s="59"/>
      <c r="AY656" s="59"/>
    </row>
    <row r="657" spans="1:51" x14ac:dyDescent="0.2">
      <c r="A657" s="59"/>
      <c r="B657" s="59"/>
      <c r="C657" s="59"/>
      <c r="D657" s="59"/>
      <c r="E657" s="59"/>
      <c r="F657" s="59"/>
      <c r="G657" s="59"/>
      <c r="H657" s="60"/>
      <c r="I657" s="60"/>
      <c r="J657" s="61"/>
      <c r="K657" s="59"/>
      <c r="M657" s="59"/>
      <c r="N657" s="59"/>
      <c r="O657" s="59"/>
      <c r="R657" s="59"/>
      <c r="S657" s="59"/>
      <c r="T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9"/>
      <c r="AM657" s="59"/>
      <c r="AN657" s="59"/>
      <c r="AO657" s="59"/>
      <c r="AP657" s="59"/>
      <c r="AQ657" s="59"/>
      <c r="AR657" s="59"/>
      <c r="AS657" s="59"/>
      <c r="AT657" s="59"/>
      <c r="AU657" s="59"/>
      <c r="AV657" s="59"/>
      <c r="AW657" s="59"/>
      <c r="AX657" s="59"/>
      <c r="AY657" s="59"/>
    </row>
    <row r="658" spans="1:51" x14ac:dyDescent="0.2">
      <c r="A658" s="59"/>
      <c r="B658" s="59"/>
      <c r="C658" s="59"/>
      <c r="D658" s="59"/>
      <c r="E658" s="59"/>
      <c r="F658" s="59"/>
      <c r="G658" s="59"/>
      <c r="H658" s="60"/>
      <c r="I658" s="60"/>
      <c r="J658" s="61"/>
      <c r="K658" s="59"/>
      <c r="M658" s="59"/>
      <c r="N658" s="59"/>
      <c r="O658" s="59"/>
      <c r="R658" s="59"/>
      <c r="S658" s="59"/>
      <c r="T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  <c r="AK658" s="59"/>
      <c r="AL658" s="59"/>
      <c r="AM658" s="59"/>
      <c r="AN658" s="59"/>
      <c r="AO658" s="59"/>
      <c r="AP658" s="59"/>
      <c r="AQ658" s="59"/>
      <c r="AR658" s="59"/>
      <c r="AS658" s="59"/>
      <c r="AT658" s="59"/>
      <c r="AU658" s="59"/>
      <c r="AV658" s="59"/>
      <c r="AW658" s="59"/>
      <c r="AX658" s="59"/>
      <c r="AY658" s="59"/>
    </row>
    <row r="659" spans="1:51" x14ac:dyDescent="0.2">
      <c r="A659" s="59"/>
      <c r="B659" s="59"/>
      <c r="C659" s="59"/>
      <c r="D659" s="59"/>
      <c r="E659" s="59"/>
      <c r="F659" s="59"/>
      <c r="G659" s="59"/>
      <c r="H659" s="60"/>
      <c r="I659" s="60"/>
      <c r="J659" s="61"/>
      <c r="K659" s="59"/>
      <c r="M659" s="59"/>
      <c r="N659" s="59"/>
      <c r="O659" s="59"/>
      <c r="R659" s="59"/>
      <c r="S659" s="59"/>
      <c r="T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/>
      <c r="AK659" s="59"/>
      <c r="AL659" s="59"/>
      <c r="AM659" s="59"/>
      <c r="AN659" s="59"/>
      <c r="AO659" s="59"/>
      <c r="AP659" s="59"/>
      <c r="AQ659" s="59"/>
      <c r="AR659" s="59"/>
      <c r="AS659" s="59"/>
      <c r="AT659" s="59"/>
      <c r="AU659" s="59"/>
      <c r="AV659" s="59"/>
      <c r="AW659" s="59"/>
      <c r="AX659" s="59"/>
      <c r="AY659" s="59"/>
    </row>
    <row r="660" spans="1:51" x14ac:dyDescent="0.2">
      <c r="A660" s="59"/>
      <c r="B660" s="59"/>
      <c r="C660" s="59"/>
      <c r="D660" s="59"/>
      <c r="E660" s="59"/>
      <c r="F660" s="59"/>
      <c r="G660" s="59"/>
      <c r="H660" s="60"/>
      <c r="I660" s="60"/>
      <c r="J660" s="61"/>
      <c r="K660" s="59"/>
      <c r="M660" s="59"/>
      <c r="N660" s="59"/>
      <c r="O660" s="59"/>
      <c r="R660" s="59"/>
      <c r="S660" s="59"/>
      <c r="T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9"/>
      <c r="AM660" s="59"/>
      <c r="AN660" s="59"/>
      <c r="AO660" s="59"/>
      <c r="AP660" s="59"/>
      <c r="AQ660" s="59"/>
      <c r="AR660" s="59"/>
      <c r="AS660" s="59"/>
      <c r="AT660" s="59"/>
      <c r="AU660" s="59"/>
      <c r="AV660" s="59"/>
      <c r="AW660" s="59"/>
      <c r="AX660" s="59"/>
      <c r="AY660" s="59"/>
    </row>
    <row r="661" spans="1:51" x14ac:dyDescent="0.2">
      <c r="A661" s="59"/>
      <c r="B661" s="59"/>
      <c r="C661" s="59"/>
      <c r="D661" s="59"/>
      <c r="E661" s="59"/>
      <c r="F661" s="59"/>
      <c r="G661" s="59"/>
      <c r="H661" s="60"/>
      <c r="I661" s="60"/>
      <c r="J661" s="61"/>
      <c r="K661" s="59"/>
      <c r="M661" s="59"/>
      <c r="N661" s="59"/>
      <c r="O661" s="59"/>
      <c r="R661" s="59"/>
      <c r="S661" s="59"/>
      <c r="T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/>
      <c r="AK661" s="59"/>
      <c r="AL661" s="59"/>
      <c r="AM661" s="59"/>
      <c r="AN661" s="59"/>
      <c r="AO661" s="59"/>
      <c r="AP661" s="59"/>
      <c r="AQ661" s="59"/>
      <c r="AR661" s="59"/>
      <c r="AS661" s="59"/>
      <c r="AT661" s="59"/>
      <c r="AU661" s="59"/>
      <c r="AV661" s="59"/>
      <c r="AW661" s="59"/>
      <c r="AX661" s="59"/>
      <c r="AY661" s="59"/>
    </row>
    <row r="662" spans="1:51" x14ac:dyDescent="0.2">
      <c r="A662" s="59"/>
      <c r="B662" s="59"/>
      <c r="C662" s="59"/>
      <c r="D662" s="59"/>
      <c r="E662" s="59"/>
      <c r="F662" s="59"/>
      <c r="G662" s="59"/>
      <c r="H662" s="60"/>
      <c r="I662" s="60"/>
      <c r="J662" s="61"/>
      <c r="K662" s="59"/>
      <c r="M662" s="59"/>
      <c r="N662" s="59"/>
      <c r="O662" s="59"/>
      <c r="R662" s="59"/>
      <c r="S662" s="59"/>
      <c r="T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9"/>
      <c r="AM662" s="59"/>
      <c r="AN662" s="59"/>
      <c r="AO662" s="59"/>
      <c r="AP662" s="59"/>
      <c r="AQ662" s="59"/>
      <c r="AR662" s="59"/>
      <c r="AS662" s="59"/>
      <c r="AT662" s="59"/>
      <c r="AU662" s="59"/>
      <c r="AV662" s="59"/>
      <c r="AW662" s="59"/>
      <c r="AX662" s="59"/>
      <c r="AY662" s="59"/>
    </row>
    <row r="663" spans="1:51" x14ac:dyDescent="0.2">
      <c r="A663" s="59"/>
      <c r="B663" s="59"/>
      <c r="C663" s="59"/>
      <c r="D663" s="59"/>
      <c r="E663" s="59"/>
      <c r="F663" s="59"/>
      <c r="G663" s="59"/>
      <c r="H663" s="60"/>
      <c r="I663" s="60"/>
      <c r="J663" s="61"/>
      <c r="K663" s="59"/>
      <c r="M663" s="59"/>
      <c r="N663" s="59"/>
      <c r="O663" s="59"/>
      <c r="R663" s="59"/>
      <c r="S663" s="59"/>
      <c r="T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  <c r="AK663" s="59"/>
      <c r="AL663" s="59"/>
      <c r="AM663" s="59"/>
      <c r="AN663" s="59"/>
      <c r="AO663" s="59"/>
      <c r="AP663" s="59"/>
      <c r="AQ663" s="59"/>
      <c r="AR663" s="59"/>
      <c r="AS663" s="59"/>
      <c r="AT663" s="59"/>
      <c r="AU663" s="59"/>
      <c r="AV663" s="59"/>
      <c r="AW663" s="59"/>
      <c r="AX663" s="59"/>
      <c r="AY663" s="59"/>
    </row>
    <row r="664" spans="1:51" x14ac:dyDescent="0.2">
      <c r="A664" s="59"/>
      <c r="B664" s="59"/>
      <c r="C664" s="59"/>
      <c r="D664" s="59"/>
      <c r="E664" s="59"/>
      <c r="F664" s="59"/>
      <c r="G664" s="59"/>
      <c r="H664" s="60"/>
      <c r="I664" s="60"/>
      <c r="J664" s="61"/>
      <c r="K664" s="59"/>
      <c r="M664" s="59"/>
      <c r="N664" s="59"/>
      <c r="O664" s="59"/>
      <c r="R664" s="59"/>
      <c r="S664" s="59"/>
      <c r="T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  <c r="AK664" s="59"/>
      <c r="AL664" s="59"/>
      <c r="AM664" s="59"/>
      <c r="AN664" s="59"/>
      <c r="AO664" s="59"/>
      <c r="AP664" s="59"/>
      <c r="AQ664" s="59"/>
      <c r="AR664" s="59"/>
      <c r="AS664" s="59"/>
      <c r="AT664" s="59"/>
      <c r="AU664" s="59"/>
      <c r="AV664" s="59"/>
      <c r="AW664" s="59"/>
      <c r="AX664" s="59"/>
      <c r="AY664" s="59"/>
    </row>
    <row r="665" spans="1:51" x14ac:dyDescent="0.2">
      <c r="A665" s="59"/>
      <c r="B665" s="59"/>
      <c r="C665" s="59"/>
      <c r="D665" s="59"/>
      <c r="E665" s="59"/>
      <c r="F665" s="59"/>
      <c r="G665" s="59"/>
      <c r="H665" s="60"/>
      <c r="I665" s="60"/>
      <c r="J665" s="61"/>
      <c r="K665" s="59"/>
      <c r="M665" s="59"/>
      <c r="N665" s="59"/>
      <c r="O665" s="59"/>
      <c r="R665" s="59"/>
      <c r="S665" s="59"/>
      <c r="T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9"/>
      <c r="AM665" s="59"/>
      <c r="AN665" s="59"/>
      <c r="AO665" s="59"/>
      <c r="AP665" s="59"/>
      <c r="AQ665" s="59"/>
      <c r="AR665" s="59"/>
      <c r="AS665" s="59"/>
      <c r="AT665" s="59"/>
      <c r="AU665" s="59"/>
      <c r="AV665" s="59"/>
      <c r="AW665" s="59"/>
      <c r="AX665" s="59"/>
      <c r="AY665" s="59"/>
    </row>
    <row r="666" spans="1:51" x14ac:dyDescent="0.2">
      <c r="A666" s="59"/>
      <c r="B666" s="59"/>
      <c r="C666" s="59"/>
      <c r="D666" s="59"/>
      <c r="E666" s="59"/>
      <c r="F666" s="59"/>
      <c r="G666" s="59"/>
      <c r="H666" s="60"/>
      <c r="I666" s="60"/>
      <c r="J666" s="61"/>
      <c r="K666" s="59"/>
      <c r="M666" s="59"/>
      <c r="N666" s="59"/>
      <c r="O666" s="59"/>
      <c r="R666" s="59"/>
      <c r="S666" s="59"/>
      <c r="T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9"/>
      <c r="AM666" s="59"/>
      <c r="AN666" s="59"/>
      <c r="AO666" s="59"/>
      <c r="AP666" s="59"/>
      <c r="AQ666" s="59"/>
      <c r="AR666" s="59"/>
      <c r="AS666" s="59"/>
      <c r="AT666" s="59"/>
      <c r="AU666" s="59"/>
      <c r="AV666" s="59"/>
      <c r="AW666" s="59"/>
      <c r="AX666" s="59"/>
      <c r="AY666" s="59"/>
    </row>
    <row r="667" spans="1:51" x14ac:dyDescent="0.2">
      <c r="A667" s="59"/>
      <c r="B667" s="59"/>
      <c r="C667" s="59"/>
      <c r="D667" s="59"/>
      <c r="E667" s="59"/>
      <c r="F667" s="59"/>
      <c r="G667" s="59"/>
      <c r="H667" s="60"/>
      <c r="I667" s="60"/>
      <c r="J667" s="61"/>
      <c r="K667" s="59"/>
      <c r="M667" s="59"/>
      <c r="N667" s="59"/>
      <c r="O667" s="59"/>
      <c r="R667" s="59"/>
      <c r="S667" s="59"/>
      <c r="T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  <c r="AK667" s="59"/>
      <c r="AL667" s="59"/>
      <c r="AM667" s="59"/>
      <c r="AN667" s="59"/>
      <c r="AO667" s="59"/>
      <c r="AP667" s="59"/>
      <c r="AQ667" s="59"/>
      <c r="AR667" s="59"/>
      <c r="AS667" s="59"/>
      <c r="AT667" s="59"/>
      <c r="AU667" s="59"/>
      <c r="AV667" s="59"/>
      <c r="AW667" s="59"/>
      <c r="AX667" s="59"/>
      <c r="AY667" s="59"/>
    </row>
    <row r="668" spans="1:51" x14ac:dyDescent="0.2">
      <c r="A668" s="59"/>
      <c r="B668" s="59"/>
      <c r="C668" s="59"/>
      <c r="D668" s="59"/>
      <c r="E668" s="59"/>
      <c r="F668" s="59"/>
      <c r="G668" s="59"/>
      <c r="H668" s="60"/>
      <c r="I668" s="60"/>
      <c r="J668" s="61"/>
      <c r="K668" s="59"/>
      <c r="M668" s="59"/>
      <c r="N668" s="59"/>
      <c r="O668" s="59"/>
      <c r="R668" s="59"/>
      <c r="S668" s="59"/>
      <c r="T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  <c r="AK668" s="59"/>
      <c r="AL668" s="59"/>
      <c r="AM668" s="59"/>
      <c r="AN668" s="59"/>
      <c r="AO668" s="59"/>
      <c r="AP668" s="59"/>
      <c r="AQ668" s="59"/>
      <c r="AR668" s="59"/>
      <c r="AS668" s="59"/>
      <c r="AT668" s="59"/>
      <c r="AU668" s="59"/>
      <c r="AV668" s="59"/>
      <c r="AW668" s="59"/>
      <c r="AX668" s="59"/>
      <c r="AY668" s="59"/>
    </row>
    <row r="669" spans="1:51" x14ac:dyDescent="0.2">
      <c r="A669" s="59"/>
      <c r="B669" s="59"/>
      <c r="C669" s="59"/>
      <c r="D669" s="59"/>
      <c r="E669" s="59"/>
      <c r="F669" s="59"/>
      <c r="G669" s="59"/>
      <c r="H669" s="60"/>
      <c r="I669" s="60"/>
      <c r="J669" s="61"/>
      <c r="K669" s="59"/>
      <c r="M669" s="59"/>
      <c r="N669" s="59"/>
      <c r="O669" s="59"/>
      <c r="R669" s="59"/>
      <c r="S669" s="59"/>
      <c r="T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  <c r="AK669" s="59"/>
      <c r="AL669" s="59"/>
      <c r="AM669" s="59"/>
      <c r="AN669" s="59"/>
      <c r="AO669" s="59"/>
      <c r="AP669" s="59"/>
      <c r="AQ669" s="59"/>
      <c r="AR669" s="59"/>
      <c r="AS669" s="59"/>
      <c r="AT669" s="59"/>
      <c r="AU669" s="59"/>
      <c r="AV669" s="59"/>
      <c r="AW669" s="59"/>
      <c r="AX669" s="59"/>
      <c r="AY669" s="59"/>
    </row>
    <row r="670" spans="1:51" x14ac:dyDescent="0.2">
      <c r="A670" s="59"/>
      <c r="B670" s="59"/>
      <c r="C670" s="59"/>
      <c r="D670" s="59"/>
      <c r="E670" s="59"/>
      <c r="F670" s="59"/>
      <c r="G670" s="59"/>
      <c r="H670" s="60"/>
      <c r="I670" s="60"/>
      <c r="J670" s="61"/>
      <c r="K670" s="59"/>
      <c r="M670" s="59"/>
      <c r="N670" s="59"/>
      <c r="O670" s="59"/>
      <c r="R670" s="59"/>
      <c r="S670" s="59"/>
      <c r="T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  <c r="AK670" s="59"/>
      <c r="AL670" s="59"/>
      <c r="AM670" s="59"/>
      <c r="AN670" s="59"/>
      <c r="AO670" s="59"/>
      <c r="AP670" s="59"/>
      <c r="AQ670" s="59"/>
      <c r="AR670" s="59"/>
      <c r="AS670" s="59"/>
      <c r="AT670" s="59"/>
      <c r="AU670" s="59"/>
      <c r="AV670" s="59"/>
      <c r="AW670" s="59"/>
      <c r="AX670" s="59"/>
      <c r="AY670" s="59"/>
    </row>
    <row r="671" spans="1:51" x14ac:dyDescent="0.2">
      <c r="A671" s="59"/>
      <c r="B671" s="59"/>
      <c r="C671" s="59"/>
      <c r="D671" s="59"/>
      <c r="E671" s="59"/>
      <c r="F671" s="59"/>
      <c r="G671" s="59"/>
      <c r="H671" s="60"/>
      <c r="I671" s="60"/>
      <c r="J671" s="61"/>
      <c r="K671" s="59"/>
      <c r="M671" s="59"/>
      <c r="N671" s="59"/>
      <c r="O671" s="59"/>
      <c r="R671" s="59"/>
      <c r="S671" s="59"/>
      <c r="T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  <c r="AK671" s="59"/>
      <c r="AL671" s="59"/>
      <c r="AM671" s="59"/>
      <c r="AN671" s="59"/>
      <c r="AO671" s="59"/>
      <c r="AP671" s="59"/>
      <c r="AQ671" s="59"/>
      <c r="AR671" s="59"/>
      <c r="AS671" s="59"/>
      <c r="AT671" s="59"/>
      <c r="AU671" s="59"/>
      <c r="AV671" s="59"/>
      <c r="AW671" s="59"/>
      <c r="AX671" s="59"/>
      <c r="AY671" s="59"/>
    </row>
    <row r="672" spans="1:51" x14ac:dyDescent="0.2">
      <c r="A672" s="59"/>
      <c r="B672" s="59"/>
      <c r="C672" s="59"/>
      <c r="D672" s="59"/>
      <c r="E672" s="59"/>
      <c r="F672" s="59"/>
      <c r="G672" s="59"/>
      <c r="H672" s="60"/>
      <c r="I672" s="60"/>
      <c r="J672" s="61"/>
      <c r="K672" s="59"/>
      <c r="M672" s="59"/>
      <c r="N672" s="59"/>
      <c r="O672" s="59"/>
      <c r="R672" s="59"/>
      <c r="S672" s="59"/>
      <c r="T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9"/>
      <c r="AM672" s="59"/>
      <c r="AN672" s="59"/>
      <c r="AO672" s="59"/>
      <c r="AP672" s="59"/>
      <c r="AQ672" s="59"/>
      <c r="AR672" s="59"/>
      <c r="AS672" s="59"/>
      <c r="AT672" s="59"/>
      <c r="AU672" s="59"/>
      <c r="AV672" s="59"/>
      <c r="AW672" s="59"/>
      <c r="AX672" s="59"/>
      <c r="AY672" s="59"/>
    </row>
    <row r="673" spans="1:51" x14ac:dyDescent="0.2">
      <c r="A673" s="59"/>
      <c r="B673" s="59"/>
      <c r="C673" s="59"/>
      <c r="D673" s="59"/>
      <c r="E673" s="59"/>
      <c r="F673" s="59"/>
      <c r="G673" s="59"/>
      <c r="H673" s="60"/>
      <c r="I673" s="60"/>
      <c r="J673" s="61"/>
      <c r="K673" s="59"/>
      <c r="M673" s="59"/>
      <c r="N673" s="59"/>
      <c r="O673" s="59"/>
      <c r="R673" s="59"/>
      <c r="S673" s="59"/>
      <c r="T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  <c r="AK673" s="59"/>
      <c r="AL673" s="59"/>
      <c r="AM673" s="59"/>
      <c r="AN673" s="59"/>
      <c r="AO673" s="59"/>
      <c r="AP673" s="59"/>
      <c r="AQ673" s="59"/>
      <c r="AR673" s="59"/>
      <c r="AS673" s="59"/>
      <c r="AT673" s="59"/>
      <c r="AU673" s="59"/>
      <c r="AV673" s="59"/>
      <c r="AW673" s="59"/>
      <c r="AX673" s="59"/>
      <c r="AY673" s="59"/>
    </row>
    <row r="674" spans="1:51" x14ac:dyDescent="0.2">
      <c r="A674" s="59"/>
      <c r="B674" s="59"/>
      <c r="C674" s="59"/>
      <c r="D674" s="59"/>
      <c r="E674" s="59"/>
      <c r="F674" s="59"/>
      <c r="G674" s="59"/>
      <c r="H674" s="60"/>
      <c r="I674" s="60"/>
      <c r="J674" s="61"/>
      <c r="K674" s="59"/>
      <c r="M674" s="59"/>
      <c r="N674" s="59"/>
      <c r="O674" s="59"/>
      <c r="R674" s="59"/>
      <c r="S674" s="59"/>
      <c r="T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  <c r="AK674" s="59"/>
      <c r="AL674" s="59"/>
      <c r="AM674" s="59"/>
      <c r="AN674" s="59"/>
      <c r="AO674" s="59"/>
      <c r="AP674" s="59"/>
      <c r="AQ674" s="59"/>
      <c r="AR674" s="59"/>
      <c r="AS674" s="59"/>
      <c r="AT674" s="59"/>
      <c r="AU674" s="59"/>
      <c r="AV674" s="59"/>
      <c r="AW674" s="59"/>
      <c r="AX674" s="59"/>
      <c r="AY674" s="59"/>
    </row>
    <row r="675" spans="1:51" x14ac:dyDescent="0.2">
      <c r="A675" s="59"/>
      <c r="B675" s="59"/>
      <c r="C675" s="59"/>
      <c r="D675" s="59"/>
      <c r="E675" s="59"/>
      <c r="F675" s="59"/>
      <c r="G675" s="59"/>
      <c r="H675" s="60"/>
      <c r="I675" s="60"/>
      <c r="J675" s="61"/>
      <c r="K675" s="59"/>
      <c r="M675" s="59"/>
      <c r="N675" s="59"/>
      <c r="O675" s="59"/>
      <c r="R675" s="59"/>
      <c r="S675" s="59"/>
      <c r="T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  <c r="AK675" s="59"/>
      <c r="AL675" s="59"/>
      <c r="AM675" s="59"/>
      <c r="AN675" s="59"/>
      <c r="AO675" s="59"/>
      <c r="AP675" s="59"/>
      <c r="AQ675" s="59"/>
      <c r="AR675" s="59"/>
      <c r="AS675" s="59"/>
      <c r="AT675" s="59"/>
      <c r="AU675" s="59"/>
      <c r="AV675" s="59"/>
      <c r="AW675" s="59"/>
      <c r="AX675" s="59"/>
      <c r="AY675" s="59"/>
    </row>
    <row r="676" spans="1:51" x14ac:dyDescent="0.2">
      <c r="A676" s="59"/>
      <c r="B676" s="59"/>
      <c r="C676" s="59"/>
      <c r="D676" s="59"/>
      <c r="E676" s="59"/>
      <c r="F676" s="59"/>
      <c r="G676" s="59"/>
      <c r="H676" s="60"/>
      <c r="I676" s="60"/>
      <c r="J676" s="61"/>
      <c r="K676" s="59"/>
      <c r="M676" s="59"/>
      <c r="N676" s="59"/>
      <c r="O676" s="59"/>
      <c r="R676" s="59"/>
      <c r="S676" s="59"/>
      <c r="T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  <c r="AK676" s="59"/>
      <c r="AL676" s="59"/>
      <c r="AM676" s="59"/>
      <c r="AN676" s="59"/>
      <c r="AO676" s="59"/>
      <c r="AP676" s="59"/>
      <c r="AQ676" s="59"/>
      <c r="AR676" s="59"/>
      <c r="AS676" s="59"/>
      <c r="AT676" s="59"/>
      <c r="AU676" s="59"/>
      <c r="AV676" s="59"/>
      <c r="AW676" s="59"/>
      <c r="AX676" s="59"/>
      <c r="AY676" s="59"/>
    </row>
    <row r="677" spans="1:51" x14ac:dyDescent="0.2">
      <c r="A677" s="59"/>
      <c r="B677" s="59"/>
      <c r="C677" s="59"/>
      <c r="D677" s="59"/>
      <c r="E677" s="59"/>
      <c r="F677" s="59"/>
      <c r="G677" s="59"/>
      <c r="H677" s="60"/>
      <c r="I677" s="60"/>
      <c r="J677" s="61"/>
      <c r="K677" s="59"/>
      <c r="M677" s="59"/>
      <c r="N677" s="59"/>
      <c r="O677" s="59"/>
      <c r="R677" s="59"/>
      <c r="S677" s="59"/>
      <c r="T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/>
      <c r="AL677" s="59"/>
      <c r="AM677" s="59"/>
      <c r="AN677" s="59"/>
      <c r="AO677" s="59"/>
      <c r="AP677" s="59"/>
      <c r="AQ677" s="59"/>
      <c r="AR677" s="59"/>
      <c r="AS677" s="59"/>
      <c r="AT677" s="59"/>
      <c r="AU677" s="59"/>
      <c r="AV677" s="59"/>
      <c r="AW677" s="59"/>
      <c r="AX677" s="59"/>
      <c r="AY677" s="59"/>
    </row>
    <row r="678" spans="1:51" x14ac:dyDescent="0.2">
      <c r="A678" s="59"/>
      <c r="B678" s="59"/>
      <c r="C678" s="59"/>
      <c r="D678" s="59"/>
      <c r="E678" s="59"/>
      <c r="F678" s="59"/>
      <c r="G678" s="59"/>
      <c r="H678" s="60"/>
      <c r="I678" s="60"/>
      <c r="J678" s="61"/>
      <c r="K678" s="59"/>
      <c r="M678" s="59"/>
      <c r="N678" s="59"/>
      <c r="O678" s="59"/>
      <c r="R678" s="59"/>
      <c r="S678" s="59"/>
      <c r="T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/>
      <c r="AK678" s="59"/>
      <c r="AL678" s="59"/>
      <c r="AM678" s="59"/>
      <c r="AN678" s="59"/>
      <c r="AO678" s="59"/>
      <c r="AP678" s="59"/>
      <c r="AQ678" s="59"/>
      <c r="AR678" s="59"/>
      <c r="AS678" s="59"/>
      <c r="AT678" s="59"/>
      <c r="AU678" s="59"/>
      <c r="AV678" s="59"/>
      <c r="AW678" s="59"/>
      <c r="AX678" s="59"/>
      <c r="AY678" s="59"/>
    </row>
    <row r="679" spans="1:51" x14ac:dyDescent="0.2">
      <c r="A679" s="59"/>
      <c r="B679" s="59"/>
      <c r="C679" s="59"/>
      <c r="D679" s="59"/>
      <c r="E679" s="59"/>
      <c r="F679" s="59"/>
      <c r="G679" s="59"/>
      <c r="H679" s="60"/>
      <c r="I679" s="60"/>
      <c r="J679" s="61"/>
      <c r="K679" s="59"/>
      <c r="M679" s="59"/>
      <c r="N679" s="59"/>
      <c r="O679" s="59"/>
      <c r="R679" s="59"/>
      <c r="S679" s="59"/>
      <c r="T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  <c r="AK679" s="59"/>
      <c r="AL679" s="59"/>
      <c r="AM679" s="59"/>
      <c r="AN679" s="59"/>
      <c r="AO679" s="59"/>
      <c r="AP679" s="59"/>
      <c r="AQ679" s="59"/>
      <c r="AR679" s="59"/>
      <c r="AS679" s="59"/>
      <c r="AT679" s="59"/>
      <c r="AU679" s="59"/>
      <c r="AV679" s="59"/>
      <c r="AW679" s="59"/>
      <c r="AX679" s="59"/>
      <c r="AY679" s="59"/>
    </row>
    <row r="680" spans="1:51" x14ac:dyDescent="0.2">
      <c r="A680" s="59"/>
      <c r="B680" s="59"/>
      <c r="C680" s="59"/>
      <c r="D680" s="59"/>
      <c r="E680" s="59"/>
      <c r="F680" s="59"/>
      <c r="G680" s="59"/>
      <c r="H680" s="60"/>
      <c r="I680" s="60"/>
      <c r="J680" s="61"/>
      <c r="K680" s="59"/>
      <c r="M680" s="59"/>
      <c r="N680" s="59"/>
      <c r="O680" s="59"/>
      <c r="R680" s="59"/>
      <c r="S680" s="59"/>
      <c r="T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  <c r="AK680" s="59"/>
      <c r="AL680" s="59"/>
      <c r="AM680" s="59"/>
      <c r="AN680" s="59"/>
      <c r="AO680" s="59"/>
      <c r="AP680" s="59"/>
      <c r="AQ680" s="59"/>
      <c r="AR680" s="59"/>
      <c r="AS680" s="59"/>
      <c r="AT680" s="59"/>
      <c r="AU680" s="59"/>
      <c r="AV680" s="59"/>
      <c r="AW680" s="59"/>
      <c r="AX680" s="59"/>
      <c r="AY680" s="59"/>
    </row>
    <row r="681" spans="1:51" x14ac:dyDescent="0.2">
      <c r="A681" s="59"/>
      <c r="B681" s="59"/>
      <c r="C681" s="59"/>
      <c r="D681" s="59"/>
      <c r="E681" s="59"/>
      <c r="F681" s="59"/>
      <c r="G681" s="59"/>
      <c r="H681" s="60"/>
      <c r="I681" s="60"/>
      <c r="J681" s="61"/>
      <c r="K681" s="59"/>
      <c r="M681" s="59"/>
      <c r="N681" s="59"/>
      <c r="O681" s="59"/>
      <c r="R681" s="59"/>
      <c r="S681" s="59"/>
      <c r="T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  <c r="AK681" s="59"/>
      <c r="AL681" s="59"/>
      <c r="AM681" s="59"/>
      <c r="AN681" s="59"/>
      <c r="AO681" s="59"/>
      <c r="AP681" s="59"/>
      <c r="AQ681" s="59"/>
      <c r="AR681" s="59"/>
      <c r="AS681" s="59"/>
      <c r="AT681" s="59"/>
      <c r="AU681" s="59"/>
      <c r="AV681" s="59"/>
      <c r="AW681" s="59"/>
      <c r="AX681" s="59"/>
      <c r="AY681" s="59"/>
    </row>
    <row r="682" spans="1:51" x14ac:dyDescent="0.2">
      <c r="A682" s="59"/>
      <c r="B682" s="59"/>
      <c r="C682" s="59"/>
      <c r="D682" s="59"/>
      <c r="E682" s="59"/>
      <c r="F682" s="59"/>
      <c r="G682" s="59"/>
      <c r="H682" s="60"/>
      <c r="I682" s="60"/>
      <c r="J682" s="61"/>
      <c r="K682" s="59"/>
      <c r="M682" s="59"/>
      <c r="N682" s="59"/>
      <c r="O682" s="59"/>
      <c r="R682" s="59"/>
      <c r="S682" s="59"/>
      <c r="T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  <c r="AK682" s="59"/>
      <c r="AL682" s="59"/>
      <c r="AM682" s="59"/>
      <c r="AN682" s="59"/>
      <c r="AO682" s="59"/>
      <c r="AP682" s="59"/>
      <c r="AQ682" s="59"/>
      <c r="AR682" s="59"/>
      <c r="AS682" s="59"/>
      <c r="AT682" s="59"/>
      <c r="AU682" s="59"/>
      <c r="AV682" s="59"/>
      <c r="AW682" s="59"/>
      <c r="AX682" s="59"/>
      <c r="AY682" s="59"/>
    </row>
    <row r="683" spans="1:51" x14ac:dyDescent="0.2">
      <c r="A683" s="59"/>
      <c r="B683" s="59"/>
      <c r="C683" s="59"/>
      <c r="D683" s="59"/>
      <c r="E683" s="59"/>
      <c r="F683" s="59"/>
      <c r="G683" s="59"/>
      <c r="H683" s="60"/>
      <c r="I683" s="60"/>
      <c r="J683" s="61"/>
      <c r="K683" s="59"/>
      <c r="M683" s="59"/>
      <c r="N683" s="59"/>
      <c r="O683" s="59"/>
      <c r="R683" s="59"/>
      <c r="S683" s="59"/>
      <c r="T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  <c r="AK683" s="59"/>
      <c r="AL683" s="59"/>
      <c r="AM683" s="59"/>
      <c r="AN683" s="59"/>
      <c r="AO683" s="59"/>
      <c r="AP683" s="59"/>
      <c r="AQ683" s="59"/>
      <c r="AR683" s="59"/>
      <c r="AS683" s="59"/>
      <c r="AT683" s="59"/>
      <c r="AU683" s="59"/>
      <c r="AV683" s="59"/>
      <c r="AW683" s="59"/>
      <c r="AX683" s="59"/>
      <c r="AY683" s="59"/>
    </row>
    <row r="684" spans="1:51" x14ac:dyDescent="0.2">
      <c r="A684" s="59"/>
      <c r="B684" s="59"/>
      <c r="C684" s="59"/>
      <c r="D684" s="59"/>
      <c r="E684" s="59"/>
      <c r="F684" s="59"/>
      <c r="G684" s="59"/>
      <c r="H684" s="60"/>
      <c r="I684" s="60"/>
      <c r="J684" s="61"/>
      <c r="K684" s="59"/>
      <c r="M684" s="59"/>
      <c r="N684" s="59"/>
      <c r="O684" s="59"/>
      <c r="R684" s="59"/>
      <c r="S684" s="59"/>
      <c r="T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9"/>
      <c r="AM684" s="59"/>
      <c r="AN684" s="59"/>
      <c r="AO684" s="59"/>
      <c r="AP684" s="59"/>
      <c r="AQ684" s="59"/>
      <c r="AR684" s="59"/>
      <c r="AS684" s="59"/>
      <c r="AT684" s="59"/>
      <c r="AU684" s="59"/>
      <c r="AV684" s="59"/>
      <c r="AW684" s="59"/>
      <c r="AX684" s="59"/>
      <c r="AY684" s="59"/>
    </row>
    <row r="685" spans="1:51" x14ac:dyDescent="0.2">
      <c r="A685" s="59"/>
      <c r="B685" s="59"/>
      <c r="C685" s="59"/>
      <c r="D685" s="59"/>
      <c r="E685" s="59"/>
      <c r="F685" s="59"/>
      <c r="G685" s="59"/>
      <c r="H685" s="60"/>
      <c r="I685" s="60"/>
      <c r="J685" s="61"/>
      <c r="K685" s="59"/>
      <c r="M685" s="59"/>
      <c r="N685" s="59"/>
      <c r="O685" s="59"/>
      <c r="R685" s="59"/>
      <c r="S685" s="59"/>
      <c r="T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  <c r="AK685" s="59"/>
      <c r="AL685" s="59"/>
      <c r="AM685" s="59"/>
      <c r="AN685" s="59"/>
      <c r="AO685" s="59"/>
      <c r="AP685" s="59"/>
      <c r="AQ685" s="59"/>
      <c r="AR685" s="59"/>
      <c r="AS685" s="59"/>
      <c r="AT685" s="59"/>
      <c r="AU685" s="59"/>
      <c r="AV685" s="59"/>
      <c r="AW685" s="59"/>
      <c r="AX685" s="59"/>
      <c r="AY685" s="59"/>
    </row>
    <row r="686" spans="1:51" x14ac:dyDescent="0.2">
      <c r="A686" s="59"/>
      <c r="B686" s="59"/>
      <c r="C686" s="59"/>
      <c r="D686" s="59"/>
      <c r="E686" s="59"/>
      <c r="F686" s="59"/>
      <c r="G686" s="59"/>
      <c r="H686" s="60"/>
      <c r="I686" s="60"/>
      <c r="J686" s="61"/>
      <c r="K686" s="59"/>
      <c r="M686" s="59"/>
      <c r="N686" s="59"/>
      <c r="O686" s="59"/>
      <c r="R686" s="59"/>
      <c r="S686" s="59"/>
      <c r="T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  <c r="AK686" s="59"/>
      <c r="AL686" s="59"/>
      <c r="AM686" s="59"/>
      <c r="AN686" s="59"/>
      <c r="AO686" s="59"/>
      <c r="AP686" s="59"/>
      <c r="AQ686" s="59"/>
      <c r="AR686" s="59"/>
      <c r="AS686" s="59"/>
      <c r="AT686" s="59"/>
      <c r="AU686" s="59"/>
      <c r="AV686" s="59"/>
      <c r="AW686" s="59"/>
      <c r="AX686" s="59"/>
      <c r="AY686" s="59"/>
    </row>
    <row r="687" spans="1:51" x14ac:dyDescent="0.2">
      <c r="A687" s="59"/>
      <c r="B687" s="59"/>
      <c r="C687" s="59"/>
      <c r="D687" s="59"/>
      <c r="E687" s="59"/>
      <c r="F687" s="59"/>
      <c r="G687" s="59"/>
      <c r="H687" s="60"/>
      <c r="I687" s="60"/>
      <c r="J687" s="61"/>
      <c r="K687" s="59"/>
      <c r="M687" s="59"/>
      <c r="N687" s="59"/>
      <c r="O687" s="59"/>
      <c r="R687" s="59"/>
      <c r="S687" s="59"/>
      <c r="T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  <c r="AK687" s="59"/>
      <c r="AL687" s="59"/>
      <c r="AM687" s="59"/>
      <c r="AN687" s="59"/>
      <c r="AO687" s="59"/>
      <c r="AP687" s="59"/>
      <c r="AQ687" s="59"/>
      <c r="AR687" s="59"/>
      <c r="AS687" s="59"/>
      <c r="AT687" s="59"/>
      <c r="AU687" s="59"/>
      <c r="AV687" s="59"/>
      <c r="AW687" s="59"/>
      <c r="AX687" s="59"/>
      <c r="AY687" s="59"/>
    </row>
    <row r="688" spans="1:51" x14ac:dyDescent="0.2">
      <c r="A688" s="59"/>
      <c r="B688" s="59"/>
      <c r="C688" s="59"/>
      <c r="D688" s="59"/>
      <c r="E688" s="59"/>
      <c r="F688" s="59"/>
      <c r="G688" s="59"/>
      <c r="H688" s="60"/>
      <c r="I688" s="60"/>
      <c r="J688" s="61"/>
      <c r="K688" s="59"/>
      <c r="M688" s="59"/>
      <c r="N688" s="59"/>
      <c r="O688" s="59"/>
      <c r="R688" s="59"/>
      <c r="S688" s="59"/>
      <c r="T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  <c r="AK688" s="59"/>
      <c r="AL688" s="59"/>
      <c r="AM688" s="59"/>
      <c r="AN688" s="59"/>
      <c r="AO688" s="59"/>
      <c r="AP688" s="59"/>
      <c r="AQ688" s="59"/>
      <c r="AR688" s="59"/>
      <c r="AS688" s="59"/>
      <c r="AT688" s="59"/>
      <c r="AU688" s="59"/>
      <c r="AV688" s="59"/>
      <c r="AW688" s="59"/>
      <c r="AX688" s="59"/>
      <c r="AY688" s="59"/>
    </row>
    <row r="689" spans="1:51" x14ac:dyDescent="0.2">
      <c r="A689" s="59"/>
      <c r="B689" s="59"/>
      <c r="C689" s="59"/>
      <c r="D689" s="59"/>
      <c r="E689" s="59"/>
      <c r="F689" s="59"/>
      <c r="G689" s="59"/>
      <c r="H689" s="60"/>
      <c r="I689" s="60"/>
      <c r="J689" s="61"/>
      <c r="K689" s="59"/>
      <c r="M689" s="59"/>
      <c r="N689" s="59"/>
      <c r="O689" s="59"/>
      <c r="R689" s="59"/>
      <c r="S689" s="59"/>
      <c r="T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  <c r="AK689" s="59"/>
      <c r="AL689" s="59"/>
      <c r="AM689" s="59"/>
      <c r="AN689" s="59"/>
      <c r="AO689" s="59"/>
      <c r="AP689" s="59"/>
      <c r="AQ689" s="59"/>
      <c r="AR689" s="59"/>
      <c r="AS689" s="59"/>
      <c r="AT689" s="59"/>
      <c r="AU689" s="59"/>
      <c r="AV689" s="59"/>
      <c r="AW689" s="59"/>
      <c r="AX689" s="59"/>
      <c r="AY689" s="59"/>
    </row>
    <row r="690" spans="1:51" x14ac:dyDescent="0.2">
      <c r="A690" s="59"/>
      <c r="B690" s="59"/>
      <c r="C690" s="59"/>
      <c r="D690" s="59"/>
      <c r="E690" s="59"/>
      <c r="F690" s="59"/>
      <c r="G690" s="59"/>
      <c r="H690" s="60"/>
      <c r="I690" s="60"/>
      <c r="J690" s="61"/>
      <c r="K690" s="59"/>
      <c r="M690" s="59"/>
      <c r="N690" s="59"/>
      <c r="O690" s="59"/>
      <c r="R690" s="59"/>
      <c r="S690" s="59"/>
      <c r="T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  <c r="AK690" s="59"/>
      <c r="AL690" s="59"/>
      <c r="AM690" s="59"/>
      <c r="AN690" s="59"/>
      <c r="AO690" s="59"/>
      <c r="AP690" s="59"/>
      <c r="AQ690" s="59"/>
      <c r="AR690" s="59"/>
      <c r="AS690" s="59"/>
      <c r="AT690" s="59"/>
      <c r="AU690" s="59"/>
      <c r="AV690" s="59"/>
      <c r="AW690" s="59"/>
      <c r="AX690" s="59"/>
      <c r="AY690" s="59"/>
    </row>
    <row r="691" spans="1:51" x14ac:dyDescent="0.2">
      <c r="A691" s="59"/>
      <c r="B691" s="59"/>
      <c r="C691" s="59"/>
      <c r="D691" s="59"/>
      <c r="E691" s="59"/>
      <c r="F691" s="59"/>
      <c r="G691" s="59"/>
      <c r="H691" s="60"/>
      <c r="I691" s="60"/>
      <c r="J691" s="61"/>
      <c r="K691" s="59"/>
      <c r="M691" s="59"/>
      <c r="N691" s="59"/>
      <c r="O691" s="59"/>
      <c r="R691" s="59"/>
      <c r="S691" s="59"/>
      <c r="T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9"/>
      <c r="AM691" s="59"/>
      <c r="AN691" s="59"/>
      <c r="AO691" s="59"/>
      <c r="AP691" s="59"/>
      <c r="AQ691" s="59"/>
      <c r="AR691" s="59"/>
      <c r="AS691" s="59"/>
      <c r="AT691" s="59"/>
      <c r="AU691" s="59"/>
      <c r="AV691" s="59"/>
      <c r="AW691" s="59"/>
      <c r="AX691" s="59"/>
      <c r="AY691" s="59"/>
    </row>
    <row r="692" spans="1:51" x14ac:dyDescent="0.2">
      <c r="A692" s="59"/>
      <c r="B692" s="59"/>
      <c r="C692" s="59"/>
      <c r="D692" s="59"/>
      <c r="E692" s="59"/>
      <c r="F692" s="59"/>
      <c r="G692" s="59"/>
      <c r="H692" s="60"/>
      <c r="I692" s="60"/>
      <c r="J692" s="61"/>
      <c r="K692" s="59"/>
      <c r="M692" s="59"/>
      <c r="N692" s="59"/>
      <c r="O692" s="59"/>
      <c r="R692" s="59"/>
      <c r="S692" s="59"/>
      <c r="T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9"/>
      <c r="AM692" s="59"/>
      <c r="AN692" s="59"/>
      <c r="AO692" s="59"/>
      <c r="AP692" s="59"/>
      <c r="AQ692" s="59"/>
      <c r="AR692" s="59"/>
      <c r="AS692" s="59"/>
      <c r="AT692" s="59"/>
      <c r="AU692" s="59"/>
      <c r="AV692" s="59"/>
      <c r="AW692" s="59"/>
      <c r="AX692" s="59"/>
      <c r="AY692" s="59"/>
    </row>
    <row r="693" spans="1:51" x14ac:dyDescent="0.2">
      <c r="A693" s="59"/>
      <c r="B693" s="59"/>
      <c r="C693" s="59"/>
      <c r="D693" s="59"/>
      <c r="E693" s="59"/>
      <c r="F693" s="59"/>
      <c r="G693" s="59"/>
      <c r="H693" s="60"/>
      <c r="I693" s="60"/>
      <c r="J693" s="61"/>
      <c r="K693" s="59"/>
      <c r="M693" s="59"/>
      <c r="N693" s="59"/>
      <c r="O693" s="59"/>
      <c r="R693" s="59"/>
      <c r="S693" s="59"/>
      <c r="T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  <c r="AK693" s="59"/>
      <c r="AL693" s="59"/>
      <c r="AM693" s="59"/>
      <c r="AN693" s="59"/>
      <c r="AO693" s="59"/>
      <c r="AP693" s="59"/>
      <c r="AQ693" s="59"/>
      <c r="AR693" s="59"/>
      <c r="AS693" s="59"/>
      <c r="AT693" s="59"/>
      <c r="AU693" s="59"/>
      <c r="AV693" s="59"/>
      <c r="AW693" s="59"/>
      <c r="AX693" s="59"/>
      <c r="AY693" s="59"/>
    </row>
    <row r="694" spans="1:51" x14ac:dyDescent="0.2">
      <c r="A694" s="59"/>
      <c r="B694" s="59"/>
      <c r="C694" s="59"/>
      <c r="D694" s="59"/>
      <c r="E694" s="59"/>
      <c r="F694" s="59"/>
      <c r="G694" s="59"/>
      <c r="H694" s="60"/>
      <c r="I694" s="60"/>
      <c r="J694" s="61"/>
      <c r="K694" s="59"/>
      <c r="M694" s="59"/>
      <c r="N694" s="59"/>
      <c r="O694" s="59"/>
      <c r="R694" s="59"/>
      <c r="S694" s="59"/>
      <c r="T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  <c r="AK694" s="59"/>
      <c r="AL694" s="59"/>
      <c r="AM694" s="59"/>
      <c r="AN694" s="59"/>
      <c r="AO694" s="59"/>
      <c r="AP694" s="59"/>
      <c r="AQ694" s="59"/>
      <c r="AR694" s="59"/>
      <c r="AS694" s="59"/>
      <c r="AT694" s="59"/>
      <c r="AU694" s="59"/>
      <c r="AV694" s="59"/>
      <c r="AW694" s="59"/>
      <c r="AX694" s="59"/>
      <c r="AY694" s="59"/>
    </row>
    <row r="695" spans="1:51" x14ac:dyDescent="0.2">
      <c r="A695" s="59"/>
      <c r="B695" s="59"/>
      <c r="C695" s="59"/>
      <c r="D695" s="59"/>
      <c r="E695" s="59"/>
      <c r="F695" s="59"/>
      <c r="G695" s="59"/>
      <c r="H695" s="60"/>
      <c r="I695" s="60"/>
      <c r="J695" s="61"/>
      <c r="K695" s="59"/>
      <c r="M695" s="59"/>
      <c r="N695" s="59"/>
      <c r="O695" s="59"/>
      <c r="R695" s="59"/>
      <c r="S695" s="59"/>
      <c r="T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  <c r="AK695" s="59"/>
      <c r="AL695" s="59"/>
      <c r="AM695" s="59"/>
      <c r="AN695" s="59"/>
      <c r="AO695" s="59"/>
      <c r="AP695" s="59"/>
      <c r="AQ695" s="59"/>
      <c r="AR695" s="59"/>
      <c r="AS695" s="59"/>
      <c r="AT695" s="59"/>
      <c r="AU695" s="59"/>
      <c r="AV695" s="59"/>
      <c r="AW695" s="59"/>
      <c r="AX695" s="59"/>
      <c r="AY695" s="59"/>
    </row>
    <row r="696" spans="1:51" x14ac:dyDescent="0.2">
      <c r="A696" s="59"/>
      <c r="B696" s="59"/>
      <c r="C696" s="59"/>
      <c r="D696" s="59"/>
      <c r="E696" s="59"/>
      <c r="F696" s="59"/>
      <c r="G696" s="59"/>
      <c r="H696" s="60"/>
      <c r="I696" s="60"/>
      <c r="J696" s="61"/>
      <c r="K696" s="59"/>
      <c r="M696" s="59"/>
      <c r="N696" s="59"/>
      <c r="O696" s="59"/>
      <c r="R696" s="59"/>
      <c r="S696" s="59"/>
      <c r="T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/>
      <c r="AL696" s="59"/>
      <c r="AM696" s="59"/>
      <c r="AN696" s="59"/>
      <c r="AO696" s="59"/>
      <c r="AP696" s="59"/>
      <c r="AQ696" s="59"/>
      <c r="AR696" s="59"/>
      <c r="AS696" s="59"/>
      <c r="AT696" s="59"/>
      <c r="AU696" s="59"/>
      <c r="AV696" s="59"/>
      <c r="AW696" s="59"/>
      <c r="AX696" s="59"/>
      <c r="AY696" s="59"/>
    </row>
    <row r="697" spans="1:51" x14ac:dyDescent="0.2">
      <c r="A697" s="59"/>
      <c r="B697" s="59"/>
      <c r="C697" s="59"/>
      <c r="D697" s="59"/>
      <c r="E697" s="59"/>
      <c r="F697" s="59"/>
      <c r="G697" s="59"/>
      <c r="H697" s="60"/>
      <c r="I697" s="60"/>
      <c r="J697" s="61"/>
      <c r="K697" s="59"/>
      <c r="M697" s="59"/>
      <c r="N697" s="59"/>
      <c r="O697" s="59"/>
      <c r="R697" s="59"/>
      <c r="S697" s="59"/>
      <c r="T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  <c r="AK697" s="59"/>
      <c r="AL697" s="59"/>
      <c r="AM697" s="59"/>
      <c r="AN697" s="59"/>
      <c r="AO697" s="59"/>
      <c r="AP697" s="59"/>
      <c r="AQ697" s="59"/>
      <c r="AR697" s="59"/>
      <c r="AS697" s="59"/>
      <c r="AT697" s="59"/>
      <c r="AU697" s="59"/>
      <c r="AV697" s="59"/>
      <c r="AW697" s="59"/>
      <c r="AX697" s="59"/>
      <c r="AY697" s="59"/>
    </row>
    <row r="698" spans="1:51" x14ac:dyDescent="0.2">
      <c r="A698" s="59"/>
      <c r="B698" s="59"/>
      <c r="C698" s="59"/>
      <c r="D698" s="59"/>
      <c r="E698" s="59"/>
      <c r="F698" s="59"/>
      <c r="G698" s="59"/>
      <c r="H698" s="60"/>
      <c r="I698" s="60"/>
      <c r="J698" s="61"/>
      <c r="K698" s="59"/>
      <c r="M698" s="59"/>
      <c r="N698" s="59"/>
      <c r="O698" s="59"/>
      <c r="R698" s="59"/>
      <c r="S698" s="59"/>
      <c r="T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9"/>
      <c r="AM698" s="59"/>
      <c r="AN698" s="59"/>
      <c r="AO698" s="59"/>
      <c r="AP698" s="59"/>
      <c r="AQ698" s="59"/>
      <c r="AR698" s="59"/>
      <c r="AS698" s="59"/>
      <c r="AT698" s="59"/>
      <c r="AU698" s="59"/>
      <c r="AV698" s="59"/>
      <c r="AW698" s="59"/>
      <c r="AX698" s="59"/>
      <c r="AY698" s="59"/>
    </row>
    <row r="699" spans="1:51" x14ac:dyDescent="0.2">
      <c r="A699" s="59"/>
      <c r="B699" s="59"/>
      <c r="C699" s="59"/>
      <c r="D699" s="59"/>
      <c r="E699" s="59"/>
      <c r="F699" s="59"/>
      <c r="G699" s="59"/>
      <c r="H699" s="60"/>
      <c r="I699" s="60"/>
      <c r="J699" s="61"/>
      <c r="K699" s="59"/>
      <c r="M699" s="59"/>
      <c r="N699" s="59"/>
      <c r="O699" s="59"/>
      <c r="R699" s="59"/>
      <c r="S699" s="59"/>
      <c r="T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9"/>
      <c r="AM699" s="59"/>
      <c r="AN699" s="59"/>
      <c r="AO699" s="59"/>
      <c r="AP699" s="59"/>
      <c r="AQ699" s="59"/>
      <c r="AR699" s="59"/>
      <c r="AS699" s="59"/>
      <c r="AT699" s="59"/>
      <c r="AU699" s="59"/>
      <c r="AV699" s="59"/>
      <c r="AW699" s="59"/>
      <c r="AX699" s="59"/>
      <c r="AY699" s="59"/>
    </row>
    <row r="700" spans="1:51" x14ac:dyDescent="0.2">
      <c r="A700" s="59"/>
      <c r="B700" s="59"/>
      <c r="C700" s="59"/>
      <c r="D700" s="59"/>
      <c r="E700" s="59"/>
      <c r="F700" s="59"/>
      <c r="G700" s="59"/>
      <c r="H700" s="60"/>
      <c r="I700" s="60"/>
      <c r="J700" s="61"/>
      <c r="K700" s="59"/>
      <c r="M700" s="59"/>
      <c r="N700" s="59"/>
      <c r="O700" s="59"/>
      <c r="R700" s="59"/>
      <c r="S700" s="59"/>
      <c r="T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9"/>
      <c r="AM700" s="59"/>
      <c r="AN700" s="59"/>
      <c r="AO700" s="59"/>
      <c r="AP700" s="59"/>
      <c r="AQ700" s="59"/>
      <c r="AR700" s="59"/>
      <c r="AS700" s="59"/>
      <c r="AT700" s="59"/>
      <c r="AU700" s="59"/>
      <c r="AV700" s="59"/>
      <c r="AW700" s="59"/>
      <c r="AX700" s="59"/>
      <c r="AY700" s="59"/>
    </row>
    <row r="701" spans="1:51" x14ac:dyDescent="0.2">
      <c r="A701" s="59"/>
      <c r="B701" s="59"/>
      <c r="C701" s="59"/>
      <c r="D701" s="59"/>
      <c r="E701" s="59"/>
      <c r="F701" s="59"/>
      <c r="G701" s="59"/>
      <c r="H701" s="60"/>
      <c r="I701" s="60"/>
      <c r="J701" s="61"/>
      <c r="K701" s="59"/>
      <c r="M701" s="59"/>
      <c r="N701" s="59"/>
      <c r="O701" s="59"/>
      <c r="R701" s="59"/>
      <c r="S701" s="59"/>
      <c r="T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/>
      <c r="AL701" s="59"/>
      <c r="AM701" s="59"/>
      <c r="AN701" s="59"/>
      <c r="AO701" s="59"/>
      <c r="AP701" s="59"/>
      <c r="AQ701" s="59"/>
      <c r="AR701" s="59"/>
      <c r="AS701" s="59"/>
      <c r="AT701" s="59"/>
      <c r="AU701" s="59"/>
      <c r="AV701" s="59"/>
      <c r="AW701" s="59"/>
      <c r="AX701" s="59"/>
      <c r="AY701" s="59"/>
    </row>
    <row r="702" spans="1:51" x14ac:dyDescent="0.2">
      <c r="A702" s="59"/>
      <c r="B702" s="59"/>
      <c r="C702" s="59"/>
      <c r="D702" s="59"/>
      <c r="E702" s="59"/>
      <c r="F702" s="59"/>
      <c r="G702" s="59"/>
      <c r="H702" s="60"/>
      <c r="I702" s="60"/>
      <c r="J702" s="61"/>
      <c r="K702" s="59"/>
      <c r="M702" s="59"/>
      <c r="N702" s="59"/>
      <c r="O702" s="59"/>
      <c r="R702" s="59"/>
      <c r="S702" s="59"/>
      <c r="T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/>
      <c r="AL702" s="59"/>
      <c r="AM702" s="59"/>
      <c r="AN702" s="59"/>
      <c r="AO702" s="59"/>
      <c r="AP702" s="59"/>
      <c r="AQ702" s="59"/>
      <c r="AR702" s="59"/>
      <c r="AS702" s="59"/>
      <c r="AT702" s="59"/>
      <c r="AU702" s="59"/>
      <c r="AV702" s="59"/>
      <c r="AW702" s="59"/>
      <c r="AX702" s="59"/>
      <c r="AY702" s="59"/>
    </row>
    <row r="703" spans="1:51" x14ac:dyDescent="0.2">
      <c r="A703" s="59"/>
      <c r="B703" s="59"/>
      <c r="C703" s="59"/>
      <c r="D703" s="59"/>
      <c r="E703" s="59"/>
      <c r="F703" s="59"/>
      <c r="G703" s="59"/>
      <c r="H703" s="60"/>
      <c r="I703" s="60"/>
      <c r="J703" s="61"/>
      <c r="K703" s="59"/>
      <c r="M703" s="59"/>
      <c r="N703" s="59"/>
      <c r="O703" s="59"/>
      <c r="R703" s="59"/>
      <c r="S703" s="59"/>
      <c r="T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9"/>
      <c r="AM703" s="59"/>
      <c r="AN703" s="59"/>
      <c r="AO703" s="59"/>
      <c r="AP703" s="59"/>
      <c r="AQ703" s="59"/>
      <c r="AR703" s="59"/>
      <c r="AS703" s="59"/>
      <c r="AT703" s="59"/>
      <c r="AU703" s="59"/>
      <c r="AV703" s="59"/>
      <c r="AW703" s="59"/>
      <c r="AX703" s="59"/>
      <c r="AY703" s="59"/>
    </row>
    <row r="704" spans="1:51" x14ac:dyDescent="0.2">
      <c r="A704" s="59"/>
      <c r="B704" s="59"/>
      <c r="C704" s="59"/>
      <c r="D704" s="59"/>
      <c r="E704" s="59"/>
      <c r="F704" s="59"/>
      <c r="G704" s="59"/>
      <c r="H704" s="60"/>
      <c r="I704" s="60"/>
      <c r="J704" s="61"/>
      <c r="K704" s="59"/>
      <c r="M704" s="59"/>
      <c r="N704" s="59"/>
      <c r="O704" s="59"/>
      <c r="R704" s="59"/>
      <c r="S704" s="59"/>
      <c r="T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  <c r="AK704" s="59"/>
      <c r="AL704" s="59"/>
      <c r="AM704" s="59"/>
      <c r="AN704" s="59"/>
      <c r="AO704" s="59"/>
      <c r="AP704" s="59"/>
      <c r="AQ704" s="59"/>
      <c r="AR704" s="59"/>
      <c r="AS704" s="59"/>
      <c r="AT704" s="59"/>
      <c r="AU704" s="59"/>
      <c r="AV704" s="59"/>
      <c r="AW704" s="59"/>
      <c r="AX704" s="59"/>
      <c r="AY704" s="59"/>
    </row>
    <row r="705" spans="1:51" x14ac:dyDescent="0.2">
      <c r="A705" s="59"/>
      <c r="B705" s="59"/>
      <c r="C705" s="59"/>
      <c r="D705" s="59"/>
      <c r="E705" s="59"/>
      <c r="F705" s="59"/>
      <c r="G705" s="59"/>
      <c r="H705" s="60"/>
      <c r="I705" s="60"/>
      <c r="J705" s="61"/>
      <c r="K705" s="59"/>
      <c r="M705" s="59"/>
      <c r="N705" s="59"/>
      <c r="O705" s="59"/>
      <c r="R705" s="59"/>
      <c r="S705" s="59"/>
      <c r="T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  <c r="AK705" s="59"/>
      <c r="AL705" s="59"/>
      <c r="AM705" s="59"/>
      <c r="AN705" s="59"/>
      <c r="AO705" s="59"/>
      <c r="AP705" s="59"/>
      <c r="AQ705" s="59"/>
      <c r="AR705" s="59"/>
      <c r="AS705" s="59"/>
      <c r="AT705" s="59"/>
      <c r="AU705" s="59"/>
      <c r="AV705" s="59"/>
      <c r="AW705" s="59"/>
      <c r="AX705" s="59"/>
      <c r="AY705" s="59"/>
    </row>
    <row r="706" spans="1:51" x14ac:dyDescent="0.2">
      <c r="A706" s="59"/>
      <c r="B706" s="59"/>
      <c r="C706" s="59"/>
      <c r="D706" s="59"/>
      <c r="E706" s="59"/>
      <c r="F706" s="59"/>
      <c r="G706" s="59"/>
      <c r="H706" s="60"/>
      <c r="I706" s="60"/>
      <c r="J706" s="61"/>
      <c r="K706" s="59"/>
      <c r="M706" s="59"/>
      <c r="N706" s="59"/>
      <c r="O706" s="59"/>
      <c r="R706" s="59"/>
      <c r="S706" s="59"/>
      <c r="T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9"/>
      <c r="AM706" s="59"/>
      <c r="AN706" s="59"/>
      <c r="AO706" s="59"/>
      <c r="AP706" s="59"/>
      <c r="AQ706" s="59"/>
      <c r="AR706" s="59"/>
      <c r="AS706" s="59"/>
      <c r="AT706" s="59"/>
      <c r="AU706" s="59"/>
      <c r="AV706" s="59"/>
      <c r="AW706" s="59"/>
      <c r="AX706" s="59"/>
      <c r="AY706" s="59"/>
    </row>
    <row r="707" spans="1:51" x14ac:dyDescent="0.2">
      <c r="A707" s="59"/>
      <c r="B707" s="59"/>
      <c r="C707" s="59"/>
      <c r="D707" s="59"/>
      <c r="E707" s="59"/>
      <c r="F707" s="59"/>
      <c r="G707" s="59"/>
      <c r="H707" s="60"/>
      <c r="I707" s="60"/>
      <c r="J707" s="61"/>
      <c r="K707" s="59"/>
      <c r="M707" s="59"/>
      <c r="N707" s="59"/>
      <c r="O707" s="59"/>
      <c r="R707" s="59"/>
      <c r="S707" s="59"/>
      <c r="T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9"/>
      <c r="AM707" s="59"/>
      <c r="AN707" s="59"/>
      <c r="AO707" s="59"/>
      <c r="AP707" s="59"/>
      <c r="AQ707" s="59"/>
      <c r="AR707" s="59"/>
      <c r="AS707" s="59"/>
      <c r="AT707" s="59"/>
      <c r="AU707" s="59"/>
      <c r="AV707" s="59"/>
      <c r="AW707" s="59"/>
      <c r="AX707" s="59"/>
      <c r="AY707" s="59"/>
    </row>
    <row r="708" spans="1:51" x14ac:dyDescent="0.2">
      <c r="A708" s="59"/>
      <c r="B708" s="59"/>
      <c r="C708" s="59"/>
      <c r="D708" s="59"/>
      <c r="E708" s="59"/>
      <c r="F708" s="59"/>
      <c r="G708" s="59"/>
      <c r="H708" s="60"/>
      <c r="I708" s="60"/>
      <c r="J708" s="61"/>
      <c r="K708" s="59"/>
      <c r="M708" s="59"/>
      <c r="N708" s="59"/>
      <c r="O708" s="59"/>
      <c r="R708" s="59"/>
      <c r="S708" s="59"/>
      <c r="T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9"/>
      <c r="AM708" s="59"/>
      <c r="AN708" s="59"/>
      <c r="AO708" s="59"/>
      <c r="AP708" s="59"/>
      <c r="AQ708" s="59"/>
      <c r="AR708" s="59"/>
      <c r="AS708" s="59"/>
      <c r="AT708" s="59"/>
      <c r="AU708" s="59"/>
      <c r="AV708" s="59"/>
      <c r="AW708" s="59"/>
      <c r="AX708" s="59"/>
      <c r="AY708" s="59"/>
    </row>
    <row r="709" spans="1:51" x14ac:dyDescent="0.2">
      <c r="A709" s="59"/>
      <c r="B709" s="59"/>
      <c r="C709" s="59"/>
      <c r="D709" s="59"/>
      <c r="E709" s="59"/>
      <c r="F709" s="59"/>
      <c r="G709" s="59"/>
      <c r="H709" s="60"/>
      <c r="I709" s="60"/>
      <c r="J709" s="61"/>
      <c r="K709" s="59"/>
      <c r="M709" s="59"/>
      <c r="N709" s="59"/>
      <c r="O709" s="59"/>
      <c r="R709" s="59"/>
      <c r="S709" s="59"/>
      <c r="T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9"/>
      <c r="AM709" s="59"/>
      <c r="AN709" s="59"/>
      <c r="AO709" s="59"/>
      <c r="AP709" s="59"/>
      <c r="AQ709" s="59"/>
      <c r="AR709" s="59"/>
      <c r="AS709" s="59"/>
      <c r="AT709" s="59"/>
      <c r="AU709" s="59"/>
      <c r="AV709" s="59"/>
      <c r="AW709" s="59"/>
      <c r="AX709" s="59"/>
      <c r="AY709" s="59"/>
    </row>
    <row r="710" spans="1:51" x14ac:dyDescent="0.2">
      <c r="A710" s="59"/>
      <c r="B710" s="59"/>
      <c r="C710" s="59"/>
      <c r="D710" s="59"/>
      <c r="E710" s="59"/>
      <c r="F710" s="59"/>
      <c r="G710" s="59"/>
      <c r="H710" s="60"/>
      <c r="I710" s="60"/>
      <c r="J710" s="61"/>
      <c r="K710" s="59"/>
      <c r="M710" s="59"/>
      <c r="N710" s="59"/>
      <c r="O710" s="59"/>
      <c r="R710" s="59"/>
      <c r="S710" s="59"/>
      <c r="T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/>
      <c r="AK710" s="59"/>
      <c r="AL710" s="59"/>
      <c r="AM710" s="59"/>
      <c r="AN710" s="59"/>
      <c r="AO710" s="59"/>
      <c r="AP710" s="59"/>
      <c r="AQ710" s="59"/>
      <c r="AR710" s="59"/>
      <c r="AS710" s="59"/>
      <c r="AT710" s="59"/>
      <c r="AU710" s="59"/>
      <c r="AV710" s="59"/>
      <c r="AW710" s="59"/>
      <c r="AX710" s="59"/>
      <c r="AY710" s="59"/>
    </row>
    <row r="711" spans="1:51" x14ac:dyDescent="0.2">
      <c r="A711" s="59"/>
      <c r="B711" s="59"/>
      <c r="C711" s="59"/>
      <c r="D711" s="59"/>
      <c r="E711" s="59"/>
      <c r="F711" s="59"/>
      <c r="G711" s="59"/>
      <c r="H711" s="60"/>
      <c r="I711" s="60"/>
      <c r="J711" s="61"/>
      <c r="K711" s="59"/>
      <c r="M711" s="59"/>
      <c r="N711" s="59"/>
      <c r="O711" s="59"/>
      <c r="R711" s="59"/>
      <c r="S711" s="59"/>
      <c r="T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9"/>
      <c r="AM711" s="59"/>
      <c r="AN711" s="59"/>
      <c r="AO711" s="59"/>
      <c r="AP711" s="59"/>
      <c r="AQ711" s="59"/>
      <c r="AR711" s="59"/>
      <c r="AS711" s="59"/>
      <c r="AT711" s="59"/>
      <c r="AU711" s="59"/>
      <c r="AV711" s="59"/>
      <c r="AW711" s="59"/>
      <c r="AX711" s="59"/>
      <c r="AY711" s="59"/>
    </row>
    <row r="712" spans="1:51" x14ac:dyDescent="0.2">
      <c r="A712" s="59"/>
      <c r="B712" s="59"/>
      <c r="C712" s="59"/>
      <c r="D712" s="59"/>
      <c r="E712" s="59"/>
      <c r="F712" s="59"/>
      <c r="G712" s="59"/>
      <c r="H712" s="60"/>
      <c r="I712" s="60"/>
      <c r="J712" s="61"/>
      <c r="K712" s="59"/>
      <c r="M712" s="59"/>
      <c r="N712" s="59"/>
      <c r="O712" s="59"/>
      <c r="R712" s="59"/>
      <c r="S712" s="59"/>
      <c r="T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9"/>
      <c r="AM712" s="59"/>
      <c r="AN712" s="59"/>
      <c r="AO712" s="59"/>
      <c r="AP712" s="59"/>
      <c r="AQ712" s="59"/>
      <c r="AR712" s="59"/>
      <c r="AS712" s="59"/>
      <c r="AT712" s="59"/>
      <c r="AU712" s="59"/>
      <c r="AV712" s="59"/>
      <c r="AW712" s="59"/>
      <c r="AX712" s="59"/>
      <c r="AY712" s="59"/>
    </row>
    <row r="713" spans="1:51" x14ac:dyDescent="0.2">
      <c r="A713" s="59"/>
      <c r="B713" s="59"/>
      <c r="C713" s="59"/>
      <c r="D713" s="59"/>
      <c r="E713" s="59"/>
      <c r="F713" s="59"/>
      <c r="G713" s="59"/>
      <c r="H713" s="60"/>
      <c r="I713" s="60"/>
      <c r="J713" s="61"/>
      <c r="K713" s="59"/>
      <c r="M713" s="59"/>
      <c r="N713" s="59"/>
      <c r="O713" s="59"/>
      <c r="R713" s="59"/>
      <c r="S713" s="59"/>
      <c r="T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9"/>
      <c r="AM713" s="59"/>
      <c r="AN713" s="59"/>
      <c r="AO713" s="59"/>
      <c r="AP713" s="59"/>
      <c r="AQ713" s="59"/>
      <c r="AR713" s="59"/>
      <c r="AS713" s="59"/>
      <c r="AT713" s="59"/>
      <c r="AU713" s="59"/>
      <c r="AV713" s="59"/>
      <c r="AW713" s="59"/>
      <c r="AX713" s="59"/>
      <c r="AY713" s="59"/>
    </row>
    <row r="714" spans="1:51" x14ac:dyDescent="0.2">
      <c r="A714" s="59"/>
      <c r="B714" s="59"/>
      <c r="C714" s="59"/>
      <c r="D714" s="59"/>
      <c r="E714" s="59"/>
      <c r="F714" s="59"/>
      <c r="G714" s="59"/>
      <c r="H714" s="60"/>
      <c r="I714" s="60"/>
      <c r="J714" s="61"/>
      <c r="K714" s="59"/>
      <c r="M714" s="59"/>
      <c r="N714" s="59"/>
      <c r="O714" s="59"/>
      <c r="R714" s="59"/>
      <c r="S714" s="59"/>
      <c r="T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9"/>
      <c r="AM714" s="59"/>
      <c r="AN714" s="59"/>
      <c r="AO714" s="59"/>
      <c r="AP714" s="59"/>
      <c r="AQ714" s="59"/>
      <c r="AR714" s="59"/>
      <c r="AS714" s="59"/>
      <c r="AT714" s="59"/>
      <c r="AU714" s="59"/>
      <c r="AV714" s="59"/>
      <c r="AW714" s="59"/>
      <c r="AX714" s="59"/>
      <c r="AY714" s="59"/>
    </row>
    <row r="715" spans="1:51" x14ac:dyDescent="0.2">
      <c r="A715" s="59"/>
      <c r="B715" s="59"/>
      <c r="C715" s="59"/>
      <c r="D715" s="59"/>
      <c r="E715" s="59"/>
      <c r="F715" s="59"/>
      <c r="G715" s="59"/>
      <c r="H715" s="60"/>
      <c r="I715" s="60"/>
      <c r="J715" s="61"/>
      <c r="K715" s="59"/>
      <c r="M715" s="59"/>
      <c r="N715" s="59"/>
      <c r="O715" s="59"/>
      <c r="R715" s="59"/>
      <c r="S715" s="59"/>
      <c r="T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9"/>
      <c r="AM715" s="59"/>
      <c r="AN715" s="59"/>
      <c r="AO715" s="59"/>
      <c r="AP715" s="59"/>
      <c r="AQ715" s="59"/>
      <c r="AR715" s="59"/>
      <c r="AS715" s="59"/>
      <c r="AT715" s="59"/>
      <c r="AU715" s="59"/>
      <c r="AV715" s="59"/>
      <c r="AW715" s="59"/>
      <c r="AX715" s="59"/>
      <c r="AY715" s="59"/>
    </row>
    <row r="716" spans="1:51" x14ac:dyDescent="0.2">
      <c r="A716" s="59"/>
      <c r="B716" s="59"/>
      <c r="C716" s="59"/>
      <c r="D716" s="59"/>
      <c r="E716" s="59"/>
      <c r="F716" s="59"/>
      <c r="G716" s="59"/>
      <c r="H716" s="60"/>
      <c r="I716" s="60"/>
      <c r="J716" s="61"/>
      <c r="K716" s="59"/>
      <c r="M716" s="59"/>
      <c r="N716" s="59"/>
      <c r="O716" s="59"/>
      <c r="R716" s="59"/>
      <c r="S716" s="59"/>
      <c r="T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/>
      <c r="AL716" s="59"/>
      <c r="AM716" s="59"/>
      <c r="AN716" s="59"/>
      <c r="AO716" s="59"/>
      <c r="AP716" s="59"/>
      <c r="AQ716" s="59"/>
      <c r="AR716" s="59"/>
      <c r="AS716" s="59"/>
      <c r="AT716" s="59"/>
      <c r="AU716" s="59"/>
      <c r="AV716" s="59"/>
      <c r="AW716" s="59"/>
      <c r="AX716" s="59"/>
      <c r="AY716" s="59"/>
    </row>
    <row r="717" spans="1:51" x14ac:dyDescent="0.2">
      <c r="A717" s="59"/>
      <c r="B717" s="59"/>
      <c r="C717" s="59"/>
      <c r="D717" s="59"/>
      <c r="E717" s="59"/>
      <c r="F717" s="59"/>
      <c r="G717" s="59"/>
      <c r="H717" s="60"/>
      <c r="I717" s="60"/>
      <c r="J717" s="61"/>
      <c r="K717" s="59"/>
      <c r="M717" s="59"/>
      <c r="N717" s="59"/>
      <c r="O717" s="59"/>
      <c r="R717" s="59"/>
      <c r="S717" s="59"/>
      <c r="T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9"/>
      <c r="AM717" s="59"/>
      <c r="AN717" s="59"/>
      <c r="AO717" s="59"/>
      <c r="AP717" s="59"/>
      <c r="AQ717" s="59"/>
      <c r="AR717" s="59"/>
      <c r="AS717" s="59"/>
      <c r="AT717" s="59"/>
      <c r="AU717" s="59"/>
      <c r="AV717" s="59"/>
      <c r="AW717" s="59"/>
      <c r="AX717" s="59"/>
      <c r="AY717" s="59"/>
    </row>
    <row r="718" spans="1:51" x14ac:dyDescent="0.2">
      <c r="A718" s="59"/>
      <c r="B718" s="59"/>
      <c r="C718" s="59"/>
      <c r="D718" s="59"/>
      <c r="E718" s="59"/>
      <c r="F718" s="59"/>
      <c r="G718" s="59"/>
      <c r="H718" s="60"/>
      <c r="I718" s="60"/>
      <c r="J718" s="61"/>
      <c r="K718" s="59"/>
      <c r="M718" s="59"/>
      <c r="N718" s="59"/>
      <c r="O718" s="59"/>
      <c r="R718" s="59"/>
      <c r="S718" s="59"/>
      <c r="T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9"/>
      <c r="AM718" s="59"/>
      <c r="AN718" s="59"/>
      <c r="AO718" s="59"/>
      <c r="AP718" s="59"/>
      <c r="AQ718" s="59"/>
      <c r="AR718" s="59"/>
      <c r="AS718" s="59"/>
      <c r="AT718" s="59"/>
      <c r="AU718" s="59"/>
      <c r="AV718" s="59"/>
      <c r="AW718" s="59"/>
      <c r="AX718" s="59"/>
      <c r="AY718" s="59"/>
    </row>
    <row r="719" spans="1:51" x14ac:dyDescent="0.2">
      <c r="A719" s="59"/>
      <c r="B719" s="59"/>
      <c r="C719" s="59"/>
      <c r="D719" s="59"/>
      <c r="E719" s="59"/>
      <c r="F719" s="59"/>
      <c r="G719" s="59"/>
      <c r="H719" s="60"/>
      <c r="I719" s="60"/>
      <c r="J719" s="61"/>
      <c r="K719" s="59"/>
      <c r="M719" s="59"/>
      <c r="N719" s="59"/>
      <c r="O719" s="59"/>
      <c r="R719" s="59"/>
      <c r="S719" s="59"/>
      <c r="T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  <c r="AK719" s="59"/>
      <c r="AL719" s="59"/>
      <c r="AM719" s="59"/>
      <c r="AN719" s="59"/>
      <c r="AO719" s="59"/>
      <c r="AP719" s="59"/>
      <c r="AQ719" s="59"/>
      <c r="AR719" s="59"/>
      <c r="AS719" s="59"/>
      <c r="AT719" s="59"/>
      <c r="AU719" s="59"/>
      <c r="AV719" s="59"/>
      <c r="AW719" s="59"/>
      <c r="AX719" s="59"/>
      <c r="AY719" s="59"/>
    </row>
    <row r="720" spans="1:51" x14ac:dyDescent="0.2">
      <c r="A720" s="59"/>
      <c r="B720" s="59"/>
      <c r="C720" s="59"/>
      <c r="D720" s="59"/>
      <c r="E720" s="59"/>
      <c r="F720" s="59"/>
      <c r="G720" s="59"/>
      <c r="H720" s="60"/>
      <c r="I720" s="60"/>
      <c r="J720" s="61"/>
      <c r="K720" s="59"/>
      <c r="M720" s="59"/>
      <c r="N720" s="59"/>
      <c r="O720" s="59"/>
      <c r="R720" s="59"/>
      <c r="S720" s="59"/>
      <c r="T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9"/>
      <c r="AM720" s="59"/>
      <c r="AN720" s="59"/>
      <c r="AO720" s="59"/>
      <c r="AP720" s="59"/>
      <c r="AQ720" s="59"/>
      <c r="AR720" s="59"/>
      <c r="AS720" s="59"/>
      <c r="AT720" s="59"/>
      <c r="AU720" s="59"/>
      <c r="AV720" s="59"/>
      <c r="AW720" s="59"/>
      <c r="AX720" s="59"/>
      <c r="AY720" s="59"/>
    </row>
    <row r="721" spans="1:51" x14ac:dyDescent="0.2">
      <c r="A721" s="59"/>
      <c r="B721" s="59"/>
      <c r="C721" s="59"/>
      <c r="D721" s="59"/>
      <c r="E721" s="59"/>
      <c r="F721" s="59"/>
      <c r="G721" s="59"/>
      <c r="H721" s="60"/>
      <c r="I721" s="60"/>
      <c r="J721" s="61"/>
      <c r="K721" s="59"/>
      <c r="M721" s="59"/>
      <c r="N721" s="59"/>
      <c r="O721" s="59"/>
      <c r="R721" s="59"/>
      <c r="S721" s="59"/>
      <c r="T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9"/>
      <c r="AM721" s="59"/>
      <c r="AN721" s="59"/>
      <c r="AO721" s="59"/>
      <c r="AP721" s="59"/>
      <c r="AQ721" s="59"/>
      <c r="AR721" s="59"/>
      <c r="AS721" s="59"/>
      <c r="AT721" s="59"/>
      <c r="AU721" s="59"/>
      <c r="AV721" s="59"/>
      <c r="AW721" s="59"/>
      <c r="AX721" s="59"/>
      <c r="AY721" s="59"/>
    </row>
    <row r="722" spans="1:51" x14ac:dyDescent="0.2">
      <c r="A722" s="59"/>
      <c r="B722" s="59"/>
      <c r="C722" s="59"/>
      <c r="D722" s="59"/>
      <c r="E722" s="59"/>
      <c r="F722" s="59"/>
      <c r="G722" s="59"/>
      <c r="H722" s="60"/>
      <c r="I722" s="60"/>
      <c r="J722" s="61"/>
      <c r="K722" s="59"/>
      <c r="M722" s="59"/>
      <c r="N722" s="59"/>
      <c r="O722" s="59"/>
      <c r="R722" s="59"/>
      <c r="S722" s="59"/>
      <c r="T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  <c r="AK722" s="59"/>
      <c r="AL722" s="59"/>
      <c r="AM722" s="59"/>
      <c r="AN722" s="59"/>
      <c r="AO722" s="59"/>
      <c r="AP722" s="59"/>
      <c r="AQ722" s="59"/>
      <c r="AR722" s="59"/>
      <c r="AS722" s="59"/>
      <c r="AT722" s="59"/>
      <c r="AU722" s="59"/>
      <c r="AV722" s="59"/>
      <c r="AW722" s="59"/>
      <c r="AX722" s="59"/>
      <c r="AY722" s="59"/>
    </row>
    <row r="723" spans="1:51" x14ac:dyDescent="0.2">
      <c r="A723" s="59"/>
      <c r="B723" s="59"/>
      <c r="C723" s="59"/>
      <c r="D723" s="59"/>
      <c r="E723" s="59"/>
      <c r="F723" s="59"/>
      <c r="G723" s="59"/>
      <c r="H723" s="60"/>
      <c r="I723" s="60"/>
      <c r="J723" s="61"/>
      <c r="K723" s="59"/>
      <c r="M723" s="59"/>
      <c r="N723" s="59"/>
      <c r="O723" s="59"/>
      <c r="R723" s="59"/>
      <c r="S723" s="59"/>
      <c r="T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/>
      <c r="AK723" s="59"/>
      <c r="AL723" s="59"/>
      <c r="AM723" s="59"/>
      <c r="AN723" s="59"/>
      <c r="AO723" s="59"/>
      <c r="AP723" s="59"/>
      <c r="AQ723" s="59"/>
      <c r="AR723" s="59"/>
      <c r="AS723" s="59"/>
      <c r="AT723" s="59"/>
      <c r="AU723" s="59"/>
      <c r="AV723" s="59"/>
      <c r="AW723" s="59"/>
      <c r="AX723" s="59"/>
      <c r="AY723" s="59"/>
    </row>
    <row r="724" spans="1:51" x14ac:dyDescent="0.2">
      <c r="A724" s="59"/>
      <c r="B724" s="59"/>
      <c r="C724" s="59"/>
      <c r="D724" s="59"/>
      <c r="E724" s="59"/>
      <c r="F724" s="59"/>
      <c r="G724" s="59"/>
      <c r="H724" s="60"/>
      <c r="I724" s="60"/>
      <c r="J724" s="61"/>
      <c r="K724" s="59"/>
      <c r="M724" s="59"/>
      <c r="N724" s="59"/>
      <c r="O724" s="59"/>
      <c r="R724" s="59"/>
      <c r="S724" s="59"/>
      <c r="T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9"/>
      <c r="AM724" s="59"/>
      <c r="AN724" s="59"/>
      <c r="AO724" s="59"/>
      <c r="AP724" s="59"/>
      <c r="AQ724" s="59"/>
      <c r="AR724" s="59"/>
      <c r="AS724" s="59"/>
      <c r="AT724" s="59"/>
      <c r="AU724" s="59"/>
      <c r="AV724" s="59"/>
      <c r="AW724" s="59"/>
      <c r="AX724" s="59"/>
      <c r="AY724" s="59"/>
    </row>
    <row r="725" spans="1:51" x14ac:dyDescent="0.2">
      <c r="A725" s="59"/>
      <c r="B725" s="59"/>
      <c r="C725" s="59"/>
      <c r="D725" s="59"/>
      <c r="E725" s="59"/>
      <c r="F725" s="59"/>
      <c r="G725" s="59"/>
      <c r="H725" s="60"/>
      <c r="I725" s="60"/>
      <c r="J725" s="61"/>
      <c r="K725" s="59"/>
      <c r="M725" s="59"/>
      <c r="N725" s="59"/>
      <c r="O725" s="59"/>
      <c r="R725" s="59"/>
      <c r="S725" s="59"/>
      <c r="T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9"/>
      <c r="AM725" s="59"/>
      <c r="AN725" s="59"/>
      <c r="AO725" s="59"/>
      <c r="AP725" s="59"/>
      <c r="AQ725" s="59"/>
      <c r="AR725" s="59"/>
      <c r="AS725" s="59"/>
      <c r="AT725" s="59"/>
      <c r="AU725" s="59"/>
      <c r="AV725" s="59"/>
      <c r="AW725" s="59"/>
      <c r="AX725" s="59"/>
      <c r="AY725" s="59"/>
    </row>
    <row r="726" spans="1:51" x14ac:dyDescent="0.2">
      <c r="A726" s="59"/>
      <c r="B726" s="59"/>
      <c r="C726" s="59"/>
      <c r="D726" s="59"/>
      <c r="E726" s="59"/>
      <c r="F726" s="59"/>
      <c r="G726" s="59"/>
      <c r="H726" s="60"/>
      <c r="I726" s="60"/>
      <c r="J726" s="61"/>
      <c r="K726" s="59"/>
      <c r="M726" s="59"/>
      <c r="N726" s="59"/>
      <c r="O726" s="59"/>
      <c r="R726" s="59"/>
      <c r="S726" s="59"/>
      <c r="T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9"/>
      <c r="AM726" s="59"/>
      <c r="AN726" s="59"/>
      <c r="AO726" s="59"/>
      <c r="AP726" s="59"/>
      <c r="AQ726" s="59"/>
      <c r="AR726" s="59"/>
      <c r="AS726" s="59"/>
      <c r="AT726" s="59"/>
      <c r="AU726" s="59"/>
      <c r="AV726" s="59"/>
      <c r="AW726" s="59"/>
      <c r="AX726" s="59"/>
      <c r="AY726" s="59"/>
    </row>
    <row r="727" spans="1:51" x14ac:dyDescent="0.2">
      <c r="A727" s="59"/>
      <c r="B727" s="59"/>
      <c r="C727" s="59"/>
      <c r="D727" s="59"/>
      <c r="E727" s="59"/>
      <c r="F727" s="59"/>
      <c r="G727" s="59"/>
      <c r="H727" s="60"/>
      <c r="I727" s="60"/>
      <c r="J727" s="61"/>
      <c r="K727" s="59"/>
      <c r="M727" s="59"/>
      <c r="N727" s="59"/>
      <c r="O727" s="59"/>
      <c r="R727" s="59"/>
      <c r="S727" s="59"/>
      <c r="T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9"/>
      <c r="AM727" s="59"/>
      <c r="AN727" s="59"/>
      <c r="AO727" s="59"/>
      <c r="AP727" s="59"/>
      <c r="AQ727" s="59"/>
      <c r="AR727" s="59"/>
      <c r="AS727" s="59"/>
      <c r="AT727" s="59"/>
      <c r="AU727" s="59"/>
      <c r="AV727" s="59"/>
      <c r="AW727" s="59"/>
      <c r="AX727" s="59"/>
      <c r="AY727" s="59"/>
    </row>
    <row r="728" spans="1:51" x14ac:dyDescent="0.2">
      <c r="A728" s="59"/>
      <c r="B728" s="59"/>
      <c r="C728" s="59"/>
      <c r="D728" s="59"/>
      <c r="E728" s="59"/>
      <c r="F728" s="59"/>
      <c r="G728" s="59"/>
      <c r="H728" s="60"/>
      <c r="I728" s="60"/>
      <c r="J728" s="61"/>
      <c r="K728" s="59"/>
      <c r="M728" s="59"/>
      <c r="N728" s="59"/>
      <c r="O728" s="59"/>
      <c r="R728" s="59"/>
      <c r="S728" s="59"/>
      <c r="T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9"/>
      <c r="AM728" s="59"/>
      <c r="AN728" s="59"/>
      <c r="AO728" s="59"/>
      <c r="AP728" s="59"/>
      <c r="AQ728" s="59"/>
      <c r="AR728" s="59"/>
      <c r="AS728" s="59"/>
      <c r="AT728" s="59"/>
      <c r="AU728" s="59"/>
      <c r="AV728" s="59"/>
      <c r="AW728" s="59"/>
      <c r="AX728" s="59"/>
      <c r="AY728" s="59"/>
    </row>
    <row r="729" spans="1:51" x14ac:dyDescent="0.2">
      <c r="A729" s="59"/>
      <c r="B729" s="59"/>
      <c r="C729" s="59"/>
      <c r="D729" s="59"/>
      <c r="E729" s="59"/>
      <c r="F729" s="59"/>
      <c r="G729" s="59"/>
      <c r="H729" s="60"/>
      <c r="I729" s="60"/>
      <c r="J729" s="61"/>
      <c r="K729" s="59"/>
      <c r="M729" s="59"/>
      <c r="N729" s="59"/>
      <c r="O729" s="59"/>
      <c r="R729" s="59"/>
      <c r="S729" s="59"/>
      <c r="T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9"/>
      <c r="AM729" s="59"/>
      <c r="AN729" s="59"/>
      <c r="AO729" s="59"/>
      <c r="AP729" s="59"/>
      <c r="AQ729" s="59"/>
      <c r="AR729" s="59"/>
      <c r="AS729" s="59"/>
      <c r="AT729" s="59"/>
      <c r="AU729" s="59"/>
      <c r="AV729" s="59"/>
      <c r="AW729" s="59"/>
      <c r="AX729" s="59"/>
      <c r="AY729" s="59"/>
    </row>
    <row r="730" spans="1:51" x14ac:dyDescent="0.2">
      <c r="A730" s="59"/>
      <c r="B730" s="59"/>
      <c r="C730" s="59"/>
      <c r="D730" s="59"/>
      <c r="E730" s="59"/>
      <c r="F730" s="59"/>
      <c r="G730" s="59"/>
      <c r="H730" s="60"/>
      <c r="I730" s="60"/>
      <c r="J730" s="61"/>
      <c r="K730" s="59"/>
      <c r="M730" s="59"/>
      <c r="N730" s="59"/>
      <c r="O730" s="59"/>
      <c r="R730" s="59"/>
      <c r="S730" s="59"/>
      <c r="T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9"/>
      <c r="AM730" s="59"/>
      <c r="AN730" s="59"/>
      <c r="AO730" s="59"/>
      <c r="AP730" s="59"/>
      <c r="AQ730" s="59"/>
      <c r="AR730" s="59"/>
      <c r="AS730" s="59"/>
      <c r="AT730" s="59"/>
      <c r="AU730" s="59"/>
      <c r="AV730" s="59"/>
      <c r="AW730" s="59"/>
      <c r="AX730" s="59"/>
      <c r="AY730" s="59"/>
    </row>
    <row r="731" spans="1:51" x14ac:dyDescent="0.2">
      <c r="A731" s="59"/>
      <c r="B731" s="59"/>
      <c r="C731" s="59"/>
      <c r="D731" s="59"/>
      <c r="E731" s="59"/>
      <c r="F731" s="59"/>
      <c r="G731" s="59"/>
      <c r="H731" s="60"/>
      <c r="I731" s="60"/>
      <c r="J731" s="61"/>
      <c r="K731" s="59"/>
      <c r="M731" s="59"/>
      <c r="N731" s="59"/>
      <c r="O731" s="59"/>
      <c r="R731" s="59"/>
      <c r="S731" s="59"/>
      <c r="T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/>
      <c r="AL731" s="59"/>
      <c r="AM731" s="59"/>
      <c r="AN731" s="59"/>
      <c r="AO731" s="59"/>
      <c r="AP731" s="59"/>
      <c r="AQ731" s="59"/>
      <c r="AR731" s="59"/>
      <c r="AS731" s="59"/>
      <c r="AT731" s="59"/>
      <c r="AU731" s="59"/>
      <c r="AV731" s="59"/>
      <c r="AW731" s="59"/>
      <c r="AX731" s="59"/>
      <c r="AY731" s="59"/>
    </row>
    <row r="732" spans="1:51" x14ac:dyDescent="0.2">
      <c r="A732" s="59"/>
      <c r="B732" s="59"/>
      <c r="C732" s="59"/>
      <c r="D732" s="59"/>
      <c r="E732" s="59"/>
      <c r="F732" s="59"/>
      <c r="G732" s="59"/>
      <c r="H732" s="60"/>
      <c r="I732" s="60"/>
      <c r="J732" s="61"/>
      <c r="K732" s="59"/>
      <c r="M732" s="59"/>
      <c r="N732" s="59"/>
      <c r="O732" s="59"/>
      <c r="R732" s="59"/>
      <c r="S732" s="59"/>
      <c r="T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  <c r="AK732" s="59"/>
      <c r="AL732" s="59"/>
      <c r="AM732" s="59"/>
      <c r="AN732" s="59"/>
      <c r="AO732" s="59"/>
      <c r="AP732" s="59"/>
      <c r="AQ732" s="59"/>
      <c r="AR732" s="59"/>
      <c r="AS732" s="59"/>
      <c r="AT732" s="59"/>
      <c r="AU732" s="59"/>
      <c r="AV732" s="59"/>
      <c r="AW732" s="59"/>
      <c r="AX732" s="59"/>
      <c r="AY732" s="59"/>
    </row>
    <row r="733" spans="1:51" x14ac:dyDescent="0.2">
      <c r="A733" s="59"/>
      <c r="B733" s="59"/>
      <c r="C733" s="59"/>
      <c r="D733" s="59"/>
      <c r="E733" s="59"/>
      <c r="F733" s="59"/>
      <c r="G733" s="59"/>
      <c r="H733" s="60"/>
      <c r="I733" s="60"/>
      <c r="J733" s="61"/>
      <c r="K733" s="59"/>
      <c r="M733" s="59"/>
      <c r="N733" s="59"/>
      <c r="O733" s="59"/>
      <c r="R733" s="59"/>
      <c r="S733" s="59"/>
      <c r="T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  <c r="AK733" s="59"/>
      <c r="AL733" s="59"/>
      <c r="AM733" s="59"/>
      <c r="AN733" s="59"/>
      <c r="AO733" s="59"/>
      <c r="AP733" s="59"/>
      <c r="AQ733" s="59"/>
      <c r="AR733" s="59"/>
      <c r="AS733" s="59"/>
      <c r="AT733" s="59"/>
      <c r="AU733" s="59"/>
      <c r="AV733" s="59"/>
      <c r="AW733" s="59"/>
      <c r="AX733" s="59"/>
      <c r="AY733" s="59"/>
    </row>
    <row r="734" spans="1:51" x14ac:dyDescent="0.2">
      <c r="A734" s="59"/>
      <c r="B734" s="59"/>
      <c r="C734" s="59"/>
      <c r="D734" s="59"/>
      <c r="E734" s="59"/>
      <c r="F734" s="59"/>
      <c r="G734" s="59"/>
      <c r="H734" s="60"/>
      <c r="I734" s="60"/>
      <c r="J734" s="61"/>
      <c r="K734" s="59"/>
      <c r="M734" s="59"/>
      <c r="N734" s="59"/>
      <c r="O734" s="59"/>
      <c r="R734" s="59"/>
      <c r="S734" s="59"/>
      <c r="T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9"/>
      <c r="AM734" s="59"/>
      <c r="AN734" s="59"/>
      <c r="AO734" s="59"/>
      <c r="AP734" s="59"/>
      <c r="AQ734" s="59"/>
      <c r="AR734" s="59"/>
      <c r="AS734" s="59"/>
      <c r="AT734" s="59"/>
      <c r="AU734" s="59"/>
      <c r="AV734" s="59"/>
      <c r="AW734" s="59"/>
      <c r="AX734" s="59"/>
      <c r="AY734" s="59"/>
    </row>
    <row r="735" spans="1:51" x14ac:dyDescent="0.2">
      <c r="A735" s="59"/>
      <c r="B735" s="59"/>
      <c r="C735" s="59"/>
      <c r="D735" s="59"/>
      <c r="E735" s="59"/>
      <c r="F735" s="59"/>
      <c r="G735" s="59"/>
      <c r="H735" s="60"/>
      <c r="I735" s="60"/>
      <c r="J735" s="61"/>
      <c r="K735" s="59"/>
      <c r="M735" s="59"/>
      <c r="N735" s="59"/>
      <c r="O735" s="59"/>
      <c r="R735" s="59"/>
      <c r="S735" s="59"/>
      <c r="T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9"/>
      <c r="AM735" s="59"/>
      <c r="AN735" s="59"/>
      <c r="AO735" s="59"/>
      <c r="AP735" s="59"/>
      <c r="AQ735" s="59"/>
      <c r="AR735" s="59"/>
      <c r="AS735" s="59"/>
      <c r="AT735" s="59"/>
      <c r="AU735" s="59"/>
      <c r="AV735" s="59"/>
      <c r="AW735" s="59"/>
      <c r="AX735" s="59"/>
      <c r="AY735" s="59"/>
    </row>
    <row r="736" spans="1:51" x14ac:dyDescent="0.2">
      <c r="A736" s="59"/>
      <c r="B736" s="59"/>
      <c r="C736" s="59"/>
      <c r="D736" s="59"/>
      <c r="E736" s="59"/>
      <c r="F736" s="59"/>
      <c r="G736" s="59"/>
      <c r="H736" s="60"/>
      <c r="I736" s="60"/>
      <c r="J736" s="61"/>
      <c r="K736" s="59"/>
      <c r="M736" s="59"/>
      <c r="N736" s="59"/>
      <c r="O736" s="59"/>
      <c r="R736" s="59"/>
      <c r="S736" s="59"/>
      <c r="T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  <c r="AK736" s="59"/>
      <c r="AL736" s="59"/>
      <c r="AM736" s="59"/>
      <c r="AN736" s="59"/>
      <c r="AO736" s="59"/>
      <c r="AP736" s="59"/>
      <c r="AQ736" s="59"/>
      <c r="AR736" s="59"/>
      <c r="AS736" s="59"/>
      <c r="AT736" s="59"/>
      <c r="AU736" s="59"/>
      <c r="AV736" s="59"/>
      <c r="AW736" s="59"/>
      <c r="AX736" s="59"/>
      <c r="AY736" s="59"/>
    </row>
    <row r="737" spans="1:51" x14ac:dyDescent="0.2">
      <c r="A737" s="59"/>
      <c r="B737" s="59"/>
      <c r="C737" s="59"/>
      <c r="D737" s="59"/>
      <c r="E737" s="59"/>
      <c r="F737" s="59"/>
      <c r="G737" s="59"/>
      <c r="H737" s="60"/>
      <c r="I737" s="60"/>
      <c r="J737" s="61"/>
      <c r="K737" s="59"/>
      <c r="M737" s="59"/>
      <c r="N737" s="59"/>
      <c r="O737" s="59"/>
      <c r="R737" s="59"/>
      <c r="S737" s="59"/>
      <c r="T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/>
      <c r="AK737" s="59"/>
      <c r="AL737" s="59"/>
      <c r="AM737" s="59"/>
      <c r="AN737" s="59"/>
      <c r="AO737" s="59"/>
      <c r="AP737" s="59"/>
      <c r="AQ737" s="59"/>
      <c r="AR737" s="59"/>
      <c r="AS737" s="59"/>
      <c r="AT737" s="59"/>
      <c r="AU737" s="59"/>
      <c r="AV737" s="59"/>
      <c r="AW737" s="59"/>
      <c r="AX737" s="59"/>
      <c r="AY737" s="59"/>
    </row>
    <row r="738" spans="1:51" x14ac:dyDescent="0.2">
      <c r="A738" s="59"/>
      <c r="B738" s="59"/>
      <c r="C738" s="59"/>
      <c r="D738" s="59"/>
      <c r="E738" s="59"/>
      <c r="F738" s="59"/>
      <c r="G738" s="59"/>
      <c r="H738" s="60"/>
      <c r="I738" s="60"/>
      <c r="J738" s="61"/>
      <c r="K738" s="59"/>
      <c r="M738" s="59"/>
      <c r="N738" s="59"/>
      <c r="O738" s="59"/>
      <c r="R738" s="59"/>
      <c r="S738" s="59"/>
      <c r="T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9"/>
      <c r="AM738" s="59"/>
      <c r="AN738" s="59"/>
      <c r="AO738" s="59"/>
      <c r="AP738" s="59"/>
      <c r="AQ738" s="59"/>
      <c r="AR738" s="59"/>
      <c r="AS738" s="59"/>
      <c r="AT738" s="59"/>
      <c r="AU738" s="59"/>
      <c r="AV738" s="59"/>
      <c r="AW738" s="59"/>
      <c r="AX738" s="59"/>
      <c r="AY738" s="59"/>
    </row>
    <row r="739" spans="1:51" x14ac:dyDescent="0.2">
      <c r="A739" s="59"/>
      <c r="B739" s="59"/>
      <c r="C739" s="59"/>
      <c r="D739" s="59"/>
      <c r="E739" s="59"/>
      <c r="F739" s="59"/>
      <c r="G739" s="59"/>
      <c r="H739" s="60"/>
      <c r="I739" s="60"/>
      <c r="J739" s="61"/>
      <c r="K739" s="59"/>
      <c r="M739" s="59"/>
      <c r="N739" s="59"/>
      <c r="O739" s="59"/>
      <c r="R739" s="59"/>
      <c r="S739" s="59"/>
      <c r="T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  <c r="AK739" s="59"/>
      <c r="AL739" s="59"/>
      <c r="AM739" s="59"/>
      <c r="AN739" s="59"/>
      <c r="AO739" s="59"/>
      <c r="AP739" s="59"/>
      <c r="AQ739" s="59"/>
      <c r="AR739" s="59"/>
      <c r="AS739" s="59"/>
      <c r="AT739" s="59"/>
      <c r="AU739" s="59"/>
      <c r="AV739" s="59"/>
      <c r="AW739" s="59"/>
      <c r="AX739" s="59"/>
      <c r="AY739" s="59"/>
    </row>
    <row r="740" spans="1:51" x14ac:dyDescent="0.2">
      <c r="A740" s="59"/>
      <c r="B740" s="59"/>
      <c r="C740" s="59"/>
      <c r="D740" s="59"/>
      <c r="E740" s="59"/>
      <c r="F740" s="59"/>
      <c r="G740" s="59"/>
      <c r="H740" s="60"/>
      <c r="I740" s="60"/>
      <c r="J740" s="61"/>
      <c r="K740" s="59"/>
      <c r="M740" s="59"/>
      <c r="N740" s="59"/>
      <c r="O740" s="59"/>
      <c r="R740" s="59"/>
      <c r="S740" s="59"/>
      <c r="T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/>
      <c r="AK740" s="59"/>
      <c r="AL740" s="59"/>
      <c r="AM740" s="59"/>
      <c r="AN740" s="59"/>
      <c r="AO740" s="59"/>
      <c r="AP740" s="59"/>
      <c r="AQ740" s="59"/>
      <c r="AR740" s="59"/>
      <c r="AS740" s="59"/>
      <c r="AT740" s="59"/>
      <c r="AU740" s="59"/>
      <c r="AV740" s="59"/>
      <c r="AW740" s="59"/>
      <c r="AX740" s="59"/>
      <c r="AY740" s="59"/>
    </row>
    <row r="741" spans="1:51" x14ac:dyDescent="0.2">
      <c r="A741" s="59"/>
      <c r="B741" s="59"/>
      <c r="C741" s="59"/>
      <c r="D741" s="59"/>
      <c r="E741" s="59"/>
      <c r="F741" s="59"/>
      <c r="G741" s="59"/>
      <c r="H741" s="60"/>
      <c r="I741" s="60"/>
      <c r="J741" s="61"/>
      <c r="K741" s="59"/>
      <c r="M741" s="59"/>
      <c r="N741" s="59"/>
      <c r="O741" s="59"/>
      <c r="R741" s="59"/>
      <c r="S741" s="59"/>
      <c r="T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9"/>
      <c r="AM741" s="59"/>
      <c r="AN741" s="59"/>
      <c r="AO741" s="59"/>
      <c r="AP741" s="59"/>
      <c r="AQ741" s="59"/>
      <c r="AR741" s="59"/>
      <c r="AS741" s="59"/>
      <c r="AT741" s="59"/>
      <c r="AU741" s="59"/>
      <c r="AV741" s="59"/>
      <c r="AW741" s="59"/>
      <c r="AX741" s="59"/>
      <c r="AY741" s="59"/>
    </row>
    <row r="742" spans="1:51" x14ac:dyDescent="0.2">
      <c r="A742" s="59"/>
      <c r="B742" s="59"/>
      <c r="C742" s="59"/>
      <c r="D742" s="59"/>
      <c r="E742" s="59"/>
      <c r="F742" s="59"/>
      <c r="G742" s="59"/>
      <c r="H742" s="60"/>
      <c r="I742" s="60"/>
      <c r="J742" s="61"/>
      <c r="K742" s="59"/>
      <c r="M742" s="59"/>
      <c r="N742" s="59"/>
      <c r="O742" s="59"/>
      <c r="R742" s="59"/>
      <c r="S742" s="59"/>
      <c r="T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  <c r="AI742" s="59"/>
      <c r="AJ742" s="59"/>
      <c r="AK742" s="59"/>
      <c r="AL742" s="59"/>
      <c r="AM742" s="59"/>
      <c r="AN742" s="59"/>
      <c r="AO742" s="59"/>
      <c r="AP742" s="59"/>
      <c r="AQ742" s="59"/>
      <c r="AR742" s="59"/>
      <c r="AS742" s="59"/>
      <c r="AT742" s="59"/>
      <c r="AU742" s="59"/>
      <c r="AV742" s="59"/>
      <c r="AW742" s="59"/>
      <c r="AX742" s="59"/>
      <c r="AY742" s="59"/>
    </row>
    <row r="743" spans="1:51" x14ac:dyDescent="0.2">
      <c r="A743" s="59"/>
      <c r="B743" s="59"/>
      <c r="C743" s="59"/>
      <c r="D743" s="59"/>
      <c r="E743" s="59"/>
      <c r="F743" s="59"/>
      <c r="G743" s="59"/>
      <c r="H743" s="60"/>
      <c r="I743" s="60"/>
      <c r="J743" s="61"/>
      <c r="K743" s="59"/>
      <c r="M743" s="59"/>
      <c r="N743" s="59"/>
      <c r="O743" s="59"/>
      <c r="R743" s="59"/>
      <c r="S743" s="59"/>
      <c r="T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  <c r="AK743" s="59"/>
      <c r="AL743" s="59"/>
      <c r="AM743" s="59"/>
      <c r="AN743" s="59"/>
      <c r="AO743" s="59"/>
      <c r="AP743" s="59"/>
      <c r="AQ743" s="59"/>
      <c r="AR743" s="59"/>
      <c r="AS743" s="59"/>
      <c r="AT743" s="59"/>
      <c r="AU743" s="59"/>
      <c r="AV743" s="59"/>
      <c r="AW743" s="59"/>
      <c r="AX743" s="59"/>
      <c r="AY743" s="59"/>
    </row>
    <row r="744" spans="1:51" x14ac:dyDescent="0.2">
      <c r="A744" s="59"/>
      <c r="B744" s="59"/>
      <c r="C744" s="59"/>
      <c r="D744" s="59"/>
      <c r="E744" s="59"/>
      <c r="F744" s="59"/>
      <c r="G744" s="59"/>
      <c r="H744" s="60"/>
      <c r="I744" s="60"/>
      <c r="J744" s="61"/>
      <c r="K744" s="59"/>
      <c r="M744" s="59"/>
      <c r="N744" s="59"/>
      <c r="O744" s="59"/>
      <c r="R744" s="59"/>
      <c r="S744" s="59"/>
      <c r="T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  <c r="AK744" s="59"/>
      <c r="AL744" s="59"/>
      <c r="AM744" s="59"/>
      <c r="AN744" s="59"/>
      <c r="AO744" s="59"/>
      <c r="AP744" s="59"/>
      <c r="AQ744" s="59"/>
      <c r="AR744" s="59"/>
      <c r="AS744" s="59"/>
      <c r="AT744" s="59"/>
      <c r="AU744" s="59"/>
      <c r="AV744" s="59"/>
      <c r="AW744" s="59"/>
      <c r="AX744" s="59"/>
      <c r="AY744" s="59"/>
    </row>
    <row r="745" spans="1:51" x14ac:dyDescent="0.2">
      <c r="A745" s="59"/>
      <c r="B745" s="59"/>
      <c r="C745" s="59"/>
      <c r="D745" s="59"/>
      <c r="E745" s="59"/>
      <c r="F745" s="59"/>
      <c r="G745" s="59"/>
      <c r="H745" s="60"/>
      <c r="I745" s="60"/>
      <c r="J745" s="61"/>
      <c r="K745" s="59"/>
      <c r="M745" s="59"/>
      <c r="N745" s="59"/>
      <c r="O745" s="59"/>
      <c r="R745" s="59"/>
      <c r="S745" s="59"/>
      <c r="T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9"/>
      <c r="AM745" s="59"/>
      <c r="AN745" s="59"/>
      <c r="AO745" s="59"/>
      <c r="AP745" s="59"/>
      <c r="AQ745" s="59"/>
      <c r="AR745" s="59"/>
      <c r="AS745" s="59"/>
      <c r="AT745" s="59"/>
      <c r="AU745" s="59"/>
      <c r="AV745" s="59"/>
      <c r="AW745" s="59"/>
      <c r="AX745" s="59"/>
      <c r="AY745" s="59"/>
    </row>
    <row r="746" spans="1:51" x14ac:dyDescent="0.2">
      <c r="A746" s="59"/>
      <c r="B746" s="59"/>
      <c r="C746" s="59"/>
      <c r="D746" s="59"/>
      <c r="E746" s="59"/>
      <c r="F746" s="59"/>
      <c r="G746" s="59"/>
      <c r="H746" s="60"/>
      <c r="I746" s="60"/>
      <c r="J746" s="61"/>
      <c r="K746" s="59"/>
      <c r="M746" s="59"/>
      <c r="N746" s="59"/>
      <c r="O746" s="59"/>
      <c r="R746" s="59"/>
      <c r="S746" s="59"/>
      <c r="T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  <c r="AK746" s="59"/>
      <c r="AL746" s="59"/>
      <c r="AM746" s="59"/>
      <c r="AN746" s="59"/>
      <c r="AO746" s="59"/>
      <c r="AP746" s="59"/>
      <c r="AQ746" s="59"/>
      <c r="AR746" s="59"/>
      <c r="AS746" s="59"/>
      <c r="AT746" s="59"/>
      <c r="AU746" s="59"/>
      <c r="AV746" s="59"/>
      <c r="AW746" s="59"/>
      <c r="AX746" s="59"/>
      <c r="AY746" s="59"/>
    </row>
    <row r="747" spans="1:51" x14ac:dyDescent="0.2">
      <c r="A747" s="59"/>
      <c r="B747" s="59"/>
      <c r="C747" s="59"/>
      <c r="D747" s="59"/>
      <c r="E747" s="59"/>
      <c r="F747" s="59"/>
      <c r="G747" s="59"/>
      <c r="H747" s="60"/>
      <c r="I747" s="60"/>
      <c r="J747" s="61"/>
      <c r="K747" s="59"/>
      <c r="M747" s="59"/>
      <c r="N747" s="59"/>
      <c r="O747" s="59"/>
      <c r="R747" s="59"/>
      <c r="S747" s="59"/>
      <c r="T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9"/>
      <c r="AM747" s="59"/>
      <c r="AN747" s="59"/>
      <c r="AO747" s="59"/>
      <c r="AP747" s="59"/>
      <c r="AQ747" s="59"/>
      <c r="AR747" s="59"/>
      <c r="AS747" s="59"/>
      <c r="AT747" s="59"/>
      <c r="AU747" s="59"/>
      <c r="AV747" s="59"/>
      <c r="AW747" s="59"/>
      <c r="AX747" s="59"/>
      <c r="AY747" s="59"/>
    </row>
    <row r="748" spans="1:51" x14ac:dyDescent="0.2">
      <c r="A748" s="59"/>
      <c r="B748" s="59"/>
      <c r="C748" s="59"/>
      <c r="D748" s="59"/>
      <c r="E748" s="59"/>
      <c r="F748" s="59"/>
      <c r="G748" s="59"/>
      <c r="H748" s="60"/>
      <c r="I748" s="60"/>
      <c r="J748" s="61"/>
      <c r="K748" s="59"/>
      <c r="M748" s="59"/>
      <c r="N748" s="59"/>
      <c r="O748" s="59"/>
      <c r="R748" s="59"/>
      <c r="S748" s="59"/>
      <c r="T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  <c r="AK748" s="59"/>
      <c r="AL748" s="59"/>
      <c r="AM748" s="59"/>
      <c r="AN748" s="59"/>
      <c r="AO748" s="59"/>
      <c r="AP748" s="59"/>
      <c r="AQ748" s="59"/>
      <c r="AR748" s="59"/>
      <c r="AS748" s="59"/>
      <c r="AT748" s="59"/>
      <c r="AU748" s="59"/>
      <c r="AV748" s="59"/>
      <c r="AW748" s="59"/>
      <c r="AX748" s="59"/>
      <c r="AY748" s="59"/>
    </row>
    <row r="749" spans="1:51" x14ac:dyDescent="0.2">
      <c r="A749" s="59"/>
      <c r="B749" s="59"/>
      <c r="C749" s="59"/>
      <c r="D749" s="59"/>
      <c r="E749" s="59"/>
      <c r="F749" s="59"/>
      <c r="G749" s="59"/>
      <c r="H749" s="60"/>
      <c r="I749" s="60"/>
      <c r="J749" s="61"/>
      <c r="K749" s="59"/>
      <c r="M749" s="59"/>
      <c r="N749" s="59"/>
      <c r="O749" s="59"/>
      <c r="R749" s="59"/>
      <c r="S749" s="59"/>
      <c r="T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9"/>
      <c r="AM749" s="59"/>
      <c r="AN749" s="59"/>
      <c r="AO749" s="59"/>
      <c r="AP749" s="59"/>
      <c r="AQ749" s="59"/>
      <c r="AR749" s="59"/>
      <c r="AS749" s="59"/>
      <c r="AT749" s="59"/>
      <c r="AU749" s="59"/>
      <c r="AV749" s="59"/>
      <c r="AW749" s="59"/>
      <c r="AX749" s="59"/>
      <c r="AY749" s="59"/>
    </row>
    <row r="750" spans="1:51" x14ac:dyDescent="0.2">
      <c r="A750" s="59"/>
      <c r="B750" s="59"/>
      <c r="C750" s="59"/>
      <c r="D750" s="59"/>
      <c r="E750" s="59"/>
      <c r="F750" s="59"/>
      <c r="G750" s="59"/>
      <c r="H750" s="60"/>
      <c r="I750" s="60"/>
      <c r="J750" s="61"/>
      <c r="K750" s="59"/>
      <c r="M750" s="59"/>
      <c r="N750" s="59"/>
      <c r="O750" s="59"/>
      <c r="R750" s="59"/>
      <c r="S750" s="59"/>
      <c r="T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  <c r="AK750" s="59"/>
      <c r="AL750" s="59"/>
      <c r="AM750" s="59"/>
      <c r="AN750" s="59"/>
      <c r="AO750" s="59"/>
      <c r="AP750" s="59"/>
      <c r="AQ750" s="59"/>
      <c r="AR750" s="59"/>
      <c r="AS750" s="59"/>
      <c r="AT750" s="59"/>
      <c r="AU750" s="59"/>
      <c r="AV750" s="59"/>
      <c r="AW750" s="59"/>
      <c r="AX750" s="59"/>
      <c r="AY750" s="59"/>
    </row>
    <row r="751" spans="1:51" x14ac:dyDescent="0.2">
      <c r="A751" s="59"/>
      <c r="B751" s="59"/>
      <c r="C751" s="59"/>
      <c r="D751" s="59"/>
      <c r="E751" s="59"/>
      <c r="F751" s="59"/>
      <c r="G751" s="59"/>
      <c r="H751" s="60"/>
      <c r="I751" s="60"/>
      <c r="J751" s="61"/>
      <c r="K751" s="59"/>
      <c r="M751" s="59"/>
      <c r="N751" s="59"/>
      <c r="O751" s="59"/>
      <c r="R751" s="59"/>
      <c r="S751" s="59"/>
      <c r="T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  <c r="AK751" s="59"/>
      <c r="AL751" s="59"/>
      <c r="AM751" s="59"/>
      <c r="AN751" s="59"/>
      <c r="AO751" s="59"/>
      <c r="AP751" s="59"/>
      <c r="AQ751" s="59"/>
      <c r="AR751" s="59"/>
      <c r="AS751" s="59"/>
      <c r="AT751" s="59"/>
      <c r="AU751" s="59"/>
      <c r="AV751" s="59"/>
      <c r="AW751" s="59"/>
      <c r="AX751" s="59"/>
      <c r="AY751" s="59"/>
    </row>
    <row r="752" spans="1:51" x14ac:dyDescent="0.2">
      <c r="A752" s="59"/>
      <c r="B752" s="59"/>
      <c r="C752" s="59"/>
      <c r="D752" s="59"/>
      <c r="E752" s="59"/>
      <c r="F752" s="59"/>
      <c r="G752" s="59"/>
      <c r="H752" s="60"/>
      <c r="I752" s="60"/>
      <c r="J752" s="61"/>
      <c r="K752" s="59"/>
      <c r="M752" s="59"/>
      <c r="N752" s="59"/>
      <c r="O752" s="59"/>
      <c r="R752" s="59"/>
      <c r="S752" s="59"/>
      <c r="T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  <c r="AK752" s="59"/>
      <c r="AL752" s="59"/>
      <c r="AM752" s="59"/>
      <c r="AN752" s="59"/>
      <c r="AO752" s="59"/>
      <c r="AP752" s="59"/>
      <c r="AQ752" s="59"/>
      <c r="AR752" s="59"/>
      <c r="AS752" s="59"/>
      <c r="AT752" s="59"/>
      <c r="AU752" s="59"/>
      <c r="AV752" s="59"/>
      <c r="AW752" s="59"/>
      <c r="AX752" s="59"/>
      <c r="AY752" s="59"/>
    </row>
    <row r="753" spans="1:51" x14ac:dyDescent="0.2">
      <c r="A753" s="59"/>
      <c r="B753" s="59"/>
      <c r="C753" s="59"/>
      <c r="D753" s="59"/>
      <c r="E753" s="59"/>
      <c r="F753" s="59"/>
      <c r="G753" s="59"/>
      <c r="H753" s="60"/>
      <c r="I753" s="60"/>
      <c r="J753" s="61"/>
      <c r="K753" s="59"/>
      <c r="M753" s="59"/>
      <c r="N753" s="59"/>
      <c r="O753" s="59"/>
      <c r="R753" s="59"/>
      <c r="S753" s="59"/>
      <c r="T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/>
      <c r="AK753" s="59"/>
      <c r="AL753" s="59"/>
      <c r="AM753" s="59"/>
      <c r="AN753" s="59"/>
      <c r="AO753" s="59"/>
      <c r="AP753" s="59"/>
      <c r="AQ753" s="59"/>
      <c r="AR753" s="59"/>
      <c r="AS753" s="59"/>
      <c r="AT753" s="59"/>
      <c r="AU753" s="59"/>
      <c r="AV753" s="59"/>
      <c r="AW753" s="59"/>
      <c r="AX753" s="59"/>
      <c r="AY753" s="59"/>
    </row>
    <row r="754" spans="1:51" x14ac:dyDescent="0.2">
      <c r="A754" s="59"/>
      <c r="B754" s="59"/>
      <c r="C754" s="59"/>
      <c r="D754" s="59"/>
      <c r="E754" s="59"/>
      <c r="F754" s="59"/>
      <c r="G754" s="59"/>
      <c r="H754" s="60"/>
      <c r="I754" s="60"/>
      <c r="J754" s="61"/>
      <c r="K754" s="59"/>
      <c r="M754" s="59"/>
      <c r="N754" s="59"/>
      <c r="O754" s="59"/>
      <c r="R754" s="59"/>
      <c r="S754" s="59"/>
      <c r="T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  <c r="AK754" s="59"/>
      <c r="AL754" s="59"/>
      <c r="AM754" s="59"/>
      <c r="AN754" s="59"/>
      <c r="AO754" s="59"/>
      <c r="AP754" s="59"/>
      <c r="AQ754" s="59"/>
      <c r="AR754" s="59"/>
      <c r="AS754" s="59"/>
      <c r="AT754" s="59"/>
      <c r="AU754" s="59"/>
      <c r="AV754" s="59"/>
      <c r="AW754" s="59"/>
      <c r="AX754" s="59"/>
      <c r="AY754" s="59"/>
    </row>
    <row r="755" spans="1:51" x14ac:dyDescent="0.2">
      <c r="A755" s="59"/>
      <c r="B755" s="59"/>
      <c r="C755" s="59"/>
      <c r="D755" s="59"/>
      <c r="E755" s="59"/>
      <c r="F755" s="59"/>
      <c r="G755" s="59"/>
      <c r="H755" s="60"/>
      <c r="I755" s="60"/>
      <c r="J755" s="61"/>
      <c r="K755" s="59"/>
      <c r="M755" s="59"/>
      <c r="N755" s="59"/>
      <c r="O755" s="59"/>
      <c r="R755" s="59"/>
      <c r="S755" s="59"/>
      <c r="T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/>
      <c r="AK755" s="59"/>
      <c r="AL755" s="59"/>
      <c r="AM755" s="59"/>
      <c r="AN755" s="59"/>
      <c r="AO755" s="59"/>
      <c r="AP755" s="59"/>
      <c r="AQ755" s="59"/>
      <c r="AR755" s="59"/>
      <c r="AS755" s="59"/>
      <c r="AT755" s="59"/>
      <c r="AU755" s="59"/>
      <c r="AV755" s="59"/>
      <c r="AW755" s="59"/>
      <c r="AX755" s="59"/>
      <c r="AY755" s="59"/>
    </row>
    <row r="756" spans="1:51" x14ac:dyDescent="0.2">
      <c r="A756" s="59"/>
      <c r="B756" s="59"/>
      <c r="C756" s="59"/>
      <c r="D756" s="59"/>
      <c r="E756" s="59"/>
      <c r="F756" s="59"/>
      <c r="G756" s="59"/>
      <c r="H756" s="60"/>
      <c r="I756" s="60"/>
      <c r="J756" s="61"/>
      <c r="K756" s="59"/>
      <c r="M756" s="59"/>
      <c r="N756" s="59"/>
      <c r="O756" s="59"/>
      <c r="R756" s="59"/>
      <c r="S756" s="59"/>
      <c r="T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/>
      <c r="AK756" s="59"/>
      <c r="AL756" s="59"/>
      <c r="AM756" s="59"/>
      <c r="AN756" s="59"/>
      <c r="AO756" s="59"/>
      <c r="AP756" s="59"/>
      <c r="AQ756" s="59"/>
      <c r="AR756" s="59"/>
      <c r="AS756" s="59"/>
      <c r="AT756" s="59"/>
      <c r="AU756" s="59"/>
      <c r="AV756" s="59"/>
      <c r="AW756" s="59"/>
      <c r="AX756" s="59"/>
      <c r="AY756" s="59"/>
    </row>
    <row r="757" spans="1:51" x14ac:dyDescent="0.2">
      <c r="A757" s="59"/>
      <c r="B757" s="59"/>
      <c r="C757" s="59"/>
      <c r="D757" s="59"/>
      <c r="E757" s="59"/>
      <c r="F757" s="59"/>
      <c r="G757" s="59"/>
      <c r="H757" s="60"/>
      <c r="I757" s="60"/>
      <c r="J757" s="61"/>
      <c r="K757" s="59"/>
      <c r="M757" s="59"/>
      <c r="N757" s="59"/>
      <c r="O757" s="59"/>
      <c r="R757" s="59"/>
      <c r="S757" s="59"/>
      <c r="T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/>
      <c r="AK757" s="59"/>
      <c r="AL757" s="59"/>
      <c r="AM757" s="59"/>
      <c r="AN757" s="59"/>
      <c r="AO757" s="59"/>
      <c r="AP757" s="59"/>
      <c r="AQ757" s="59"/>
      <c r="AR757" s="59"/>
      <c r="AS757" s="59"/>
      <c r="AT757" s="59"/>
      <c r="AU757" s="59"/>
      <c r="AV757" s="59"/>
      <c r="AW757" s="59"/>
      <c r="AX757" s="59"/>
      <c r="AY757" s="59"/>
    </row>
    <row r="758" spans="1:51" x14ac:dyDescent="0.2">
      <c r="A758" s="59"/>
      <c r="B758" s="59"/>
      <c r="C758" s="59"/>
      <c r="D758" s="59"/>
      <c r="E758" s="59"/>
      <c r="F758" s="59"/>
      <c r="G758" s="59"/>
      <c r="H758" s="60"/>
      <c r="I758" s="60"/>
      <c r="J758" s="61"/>
      <c r="K758" s="59"/>
      <c r="M758" s="59"/>
      <c r="N758" s="59"/>
      <c r="O758" s="59"/>
      <c r="R758" s="59"/>
      <c r="S758" s="59"/>
      <c r="T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/>
      <c r="AK758" s="59"/>
      <c r="AL758" s="59"/>
      <c r="AM758" s="59"/>
      <c r="AN758" s="59"/>
      <c r="AO758" s="59"/>
      <c r="AP758" s="59"/>
      <c r="AQ758" s="59"/>
      <c r="AR758" s="59"/>
      <c r="AS758" s="59"/>
      <c r="AT758" s="59"/>
      <c r="AU758" s="59"/>
      <c r="AV758" s="59"/>
      <c r="AW758" s="59"/>
      <c r="AX758" s="59"/>
      <c r="AY758" s="59"/>
    </row>
    <row r="759" spans="1:51" x14ac:dyDescent="0.2">
      <c r="A759" s="59"/>
      <c r="B759" s="59"/>
      <c r="C759" s="59"/>
      <c r="D759" s="59"/>
      <c r="E759" s="59"/>
      <c r="F759" s="59"/>
      <c r="G759" s="59"/>
      <c r="H759" s="60"/>
      <c r="I759" s="60"/>
      <c r="J759" s="61"/>
      <c r="K759" s="59"/>
      <c r="M759" s="59"/>
      <c r="N759" s="59"/>
      <c r="O759" s="59"/>
      <c r="R759" s="59"/>
      <c r="S759" s="59"/>
      <c r="T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/>
      <c r="AK759" s="59"/>
      <c r="AL759" s="59"/>
      <c r="AM759" s="59"/>
      <c r="AN759" s="59"/>
      <c r="AO759" s="59"/>
      <c r="AP759" s="59"/>
      <c r="AQ759" s="59"/>
      <c r="AR759" s="59"/>
      <c r="AS759" s="59"/>
      <c r="AT759" s="59"/>
      <c r="AU759" s="59"/>
      <c r="AV759" s="59"/>
      <c r="AW759" s="59"/>
      <c r="AX759" s="59"/>
      <c r="AY759" s="59"/>
    </row>
    <row r="760" spans="1:51" x14ac:dyDescent="0.2">
      <c r="A760" s="59"/>
      <c r="B760" s="59"/>
      <c r="C760" s="59"/>
      <c r="D760" s="59"/>
      <c r="E760" s="59"/>
      <c r="F760" s="59"/>
      <c r="G760" s="59"/>
      <c r="H760" s="60"/>
      <c r="I760" s="60"/>
      <c r="J760" s="61"/>
      <c r="K760" s="59"/>
      <c r="M760" s="59"/>
      <c r="N760" s="59"/>
      <c r="O760" s="59"/>
      <c r="R760" s="59"/>
      <c r="S760" s="59"/>
      <c r="T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  <c r="AK760" s="59"/>
      <c r="AL760" s="59"/>
      <c r="AM760" s="59"/>
      <c r="AN760" s="59"/>
      <c r="AO760" s="59"/>
      <c r="AP760" s="59"/>
      <c r="AQ760" s="59"/>
      <c r="AR760" s="59"/>
      <c r="AS760" s="59"/>
      <c r="AT760" s="59"/>
      <c r="AU760" s="59"/>
      <c r="AV760" s="59"/>
      <c r="AW760" s="59"/>
      <c r="AX760" s="59"/>
      <c r="AY760" s="59"/>
    </row>
    <row r="761" spans="1:51" x14ac:dyDescent="0.2">
      <c r="A761" s="59"/>
      <c r="B761" s="59"/>
      <c r="C761" s="59"/>
      <c r="D761" s="59"/>
      <c r="E761" s="59"/>
      <c r="F761" s="59"/>
      <c r="G761" s="59"/>
      <c r="H761" s="60"/>
      <c r="I761" s="60"/>
      <c r="J761" s="61"/>
      <c r="K761" s="59"/>
      <c r="M761" s="59"/>
      <c r="N761" s="59"/>
      <c r="O761" s="59"/>
      <c r="R761" s="59"/>
      <c r="S761" s="59"/>
      <c r="T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  <c r="AI761" s="59"/>
      <c r="AJ761" s="59"/>
      <c r="AK761" s="59"/>
      <c r="AL761" s="59"/>
      <c r="AM761" s="59"/>
      <c r="AN761" s="59"/>
      <c r="AO761" s="59"/>
      <c r="AP761" s="59"/>
      <c r="AQ761" s="59"/>
      <c r="AR761" s="59"/>
      <c r="AS761" s="59"/>
      <c r="AT761" s="59"/>
      <c r="AU761" s="59"/>
      <c r="AV761" s="59"/>
      <c r="AW761" s="59"/>
      <c r="AX761" s="59"/>
      <c r="AY761" s="59"/>
    </row>
    <row r="762" spans="1:51" x14ac:dyDescent="0.2">
      <c r="A762" s="59"/>
      <c r="B762" s="59"/>
      <c r="C762" s="59"/>
      <c r="D762" s="59"/>
      <c r="E762" s="59"/>
      <c r="F762" s="59"/>
      <c r="G762" s="59"/>
      <c r="H762" s="60"/>
      <c r="I762" s="60"/>
      <c r="J762" s="61"/>
      <c r="K762" s="59"/>
      <c r="M762" s="59"/>
      <c r="N762" s="59"/>
      <c r="O762" s="59"/>
      <c r="R762" s="59"/>
      <c r="S762" s="59"/>
      <c r="T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  <c r="AH762" s="59"/>
      <c r="AI762" s="59"/>
      <c r="AJ762" s="59"/>
      <c r="AK762" s="59"/>
      <c r="AL762" s="59"/>
      <c r="AM762" s="59"/>
      <c r="AN762" s="59"/>
      <c r="AO762" s="59"/>
      <c r="AP762" s="59"/>
      <c r="AQ762" s="59"/>
      <c r="AR762" s="59"/>
      <c r="AS762" s="59"/>
      <c r="AT762" s="59"/>
      <c r="AU762" s="59"/>
      <c r="AV762" s="59"/>
      <c r="AW762" s="59"/>
      <c r="AX762" s="59"/>
      <c r="AY762" s="59"/>
    </row>
    <row r="763" spans="1:51" x14ac:dyDescent="0.2">
      <c r="A763" s="59"/>
      <c r="B763" s="59"/>
      <c r="C763" s="59"/>
      <c r="D763" s="59"/>
      <c r="E763" s="59"/>
      <c r="F763" s="59"/>
      <c r="G763" s="59"/>
      <c r="H763" s="60"/>
      <c r="I763" s="60"/>
      <c r="J763" s="61"/>
      <c r="K763" s="59"/>
      <c r="M763" s="59"/>
      <c r="N763" s="59"/>
      <c r="O763" s="59"/>
      <c r="R763" s="59"/>
      <c r="S763" s="59"/>
      <c r="T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  <c r="AH763" s="59"/>
      <c r="AI763" s="59"/>
      <c r="AJ763" s="59"/>
      <c r="AK763" s="59"/>
      <c r="AL763" s="59"/>
      <c r="AM763" s="59"/>
      <c r="AN763" s="59"/>
      <c r="AO763" s="59"/>
      <c r="AP763" s="59"/>
      <c r="AQ763" s="59"/>
      <c r="AR763" s="59"/>
      <c r="AS763" s="59"/>
      <c r="AT763" s="59"/>
      <c r="AU763" s="59"/>
      <c r="AV763" s="59"/>
      <c r="AW763" s="59"/>
      <c r="AX763" s="59"/>
      <c r="AY763" s="59"/>
    </row>
    <row r="764" spans="1:51" x14ac:dyDescent="0.2">
      <c r="A764" s="59"/>
      <c r="B764" s="59"/>
      <c r="C764" s="59"/>
      <c r="D764" s="59"/>
      <c r="E764" s="59"/>
      <c r="F764" s="59"/>
      <c r="G764" s="59"/>
      <c r="H764" s="60"/>
      <c r="I764" s="60"/>
      <c r="J764" s="61"/>
      <c r="K764" s="59"/>
      <c r="M764" s="59"/>
      <c r="N764" s="59"/>
      <c r="O764" s="59"/>
      <c r="R764" s="59"/>
      <c r="S764" s="59"/>
      <c r="T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  <c r="AI764" s="59"/>
      <c r="AJ764" s="59"/>
      <c r="AK764" s="59"/>
      <c r="AL764" s="59"/>
      <c r="AM764" s="59"/>
      <c r="AN764" s="59"/>
      <c r="AO764" s="59"/>
      <c r="AP764" s="59"/>
      <c r="AQ764" s="59"/>
      <c r="AR764" s="59"/>
      <c r="AS764" s="59"/>
      <c r="AT764" s="59"/>
      <c r="AU764" s="59"/>
      <c r="AV764" s="59"/>
      <c r="AW764" s="59"/>
      <c r="AX764" s="59"/>
      <c r="AY764" s="59"/>
    </row>
    <row r="765" spans="1:51" x14ac:dyDescent="0.2">
      <c r="A765" s="59"/>
      <c r="B765" s="59"/>
      <c r="C765" s="59"/>
      <c r="D765" s="59"/>
      <c r="E765" s="59"/>
      <c r="F765" s="59"/>
      <c r="G765" s="59"/>
      <c r="H765" s="60"/>
      <c r="I765" s="60"/>
      <c r="J765" s="61"/>
      <c r="K765" s="59"/>
      <c r="M765" s="59"/>
      <c r="N765" s="59"/>
      <c r="O765" s="59"/>
      <c r="R765" s="59"/>
      <c r="S765" s="59"/>
      <c r="T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  <c r="AI765" s="59"/>
      <c r="AJ765" s="59"/>
      <c r="AK765" s="59"/>
      <c r="AL765" s="59"/>
      <c r="AM765" s="59"/>
      <c r="AN765" s="59"/>
      <c r="AO765" s="59"/>
      <c r="AP765" s="59"/>
      <c r="AQ765" s="59"/>
      <c r="AR765" s="59"/>
      <c r="AS765" s="59"/>
      <c r="AT765" s="59"/>
      <c r="AU765" s="59"/>
      <c r="AV765" s="59"/>
      <c r="AW765" s="59"/>
      <c r="AX765" s="59"/>
      <c r="AY765" s="59"/>
    </row>
    <row r="766" spans="1:51" x14ac:dyDescent="0.2">
      <c r="A766" s="59"/>
      <c r="B766" s="59"/>
      <c r="C766" s="59"/>
      <c r="D766" s="59"/>
      <c r="E766" s="59"/>
      <c r="F766" s="59"/>
      <c r="G766" s="59"/>
      <c r="H766" s="60"/>
      <c r="I766" s="60"/>
      <c r="J766" s="61"/>
      <c r="K766" s="59"/>
      <c r="M766" s="59"/>
      <c r="N766" s="59"/>
      <c r="O766" s="59"/>
      <c r="R766" s="59"/>
      <c r="S766" s="59"/>
      <c r="T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  <c r="AI766" s="59"/>
      <c r="AJ766" s="59"/>
      <c r="AK766" s="59"/>
      <c r="AL766" s="59"/>
      <c r="AM766" s="59"/>
      <c r="AN766" s="59"/>
      <c r="AO766" s="59"/>
      <c r="AP766" s="59"/>
      <c r="AQ766" s="59"/>
      <c r="AR766" s="59"/>
      <c r="AS766" s="59"/>
      <c r="AT766" s="59"/>
      <c r="AU766" s="59"/>
      <c r="AV766" s="59"/>
      <c r="AW766" s="59"/>
      <c r="AX766" s="59"/>
      <c r="AY766" s="59"/>
    </row>
    <row r="767" spans="1:51" x14ac:dyDescent="0.2">
      <c r="A767" s="59"/>
      <c r="B767" s="59"/>
      <c r="C767" s="59"/>
      <c r="D767" s="59"/>
      <c r="E767" s="59"/>
      <c r="F767" s="59"/>
      <c r="G767" s="59"/>
      <c r="H767" s="60"/>
      <c r="I767" s="60"/>
      <c r="J767" s="61"/>
      <c r="K767" s="59"/>
      <c r="M767" s="59"/>
      <c r="N767" s="59"/>
      <c r="O767" s="59"/>
      <c r="R767" s="59"/>
      <c r="S767" s="59"/>
      <c r="T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  <c r="AI767" s="59"/>
      <c r="AJ767" s="59"/>
      <c r="AK767" s="59"/>
      <c r="AL767" s="59"/>
      <c r="AM767" s="59"/>
      <c r="AN767" s="59"/>
      <c r="AO767" s="59"/>
      <c r="AP767" s="59"/>
      <c r="AQ767" s="59"/>
      <c r="AR767" s="59"/>
      <c r="AS767" s="59"/>
      <c r="AT767" s="59"/>
      <c r="AU767" s="59"/>
      <c r="AV767" s="59"/>
      <c r="AW767" s="59"/>
      <c r="AX767" s="59"/>
      <c r="AY767" s="59"/>
    </row>
    <row r="768" spans="1:51" x14ac:dyDescent="0.2">
      <c r="A768" s="59"/>
      <c r="B768" s="59"/>
      <c r="C768" s="59"/>
      <c r="D768" s="59"/>
      <c r="E768" s="59"/>
      <c r="F768" s="59"/>
      <c r="G768" s="59"/>
      <c r="H768" s="60"/>
      <c r="I768" s="60"/>
      <c r="J768" s="61"/>
      <c r="K768" s="59"/>
      <c r="M768" s="59"/>
      <c r="N768" s="59"/>
      <c r="O768" s="59"/>
      <c r="R768" s="59"/>
      <c r="S768" s="59"/>
      <c r="T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  <c r="AI768" s="59"/>
      <c r="AJ768" s="59"/>
      <c r="AK768" s="59"/>
      <c r="AL768" s="59"/>
      <c r="AM768" s="59"/>
      <c r="AN768" s="59"/>
      <c r="AO768" s="59"/>
      <c r="AP768" s="59"/>
      <c r="AQ768" s="59"/>
      <c r="AR768" s="59"/>
      <c r="AS768" s="59"/>
      <c r="AT768" s="59"/>
      <c r="AU768" s="59"/>
      <c r="AV768" s="59"/>
      <c r="AW768" s="59"/>
      <c r="AX768" s="59"/>
      <c r="AY768" s="59"/>
    </row>
    <row r="769" spans="1:51" x14ac:dyDescent="0.2">
      <c r="A769" s="59"/>
      <c r="B769" s="59"/>
      <c r="C769" s="59"/>
      <c r="D769" s="59"/>
      <c r="E769" s="59"/>
      <c r="F769" s="59"/>
      <c r="G769" s="59"/>
      <c r="H769" s="60"/>
      <c r="I769" s="60"/>
      <c r="J769" s="61"/>
      <c r="K769" s="59"/>
      <c r="M769" s="59"/>
      <c r="N769" s="59"/>
      <c r="O769" s="59"/>
      <c r="R769" s="59"/>
      <c r="S769" s="59"/>
      <c r="T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  <c r="AI769" s="59"/>
      <c r="AJ769" s="59"/>
      <c r="AK769" s="59"/>
      <c r="AL769" s="59"/>
      <c r="AM769" s="59"/>
      <c r="AN769" s="59"/>
      <c r="AO769" s="59"/>
      <c r="AP769" s="59"/>
      <c r="AQ769" s="59"/>
      <c r="AR769" s="59"/>
      <c r="AS769" s="59"/>
      <c r="AT769" s="59"/>
      <c r="AU769" s="59"/>
      <c r="AV769" s="59"/>
      <c r="AW769" s="59"/>
      <c r="AX769" s="59"/>
      <c r="AY769" s="59"/>
    </row>
    <row r="770" spans="1:51" x14ac:dyDescent="0.2">
      <c r="A770" s="59"/>
      <c r="B770" s="59"/>
      <c r="C770" s="59"/>
      <c r="D770" s="59"/>
      <c r="E770" s="59"/>
      <c r="F770" s="59"/>
      <c r="G770" s="59"/>
      <c r="H770" s="60"/>
      <c r="I770" s="60"/>
      <c r="J770" s="61"/>
      <c r="K770" s="59"/>
      <c r="M770" s="59"/>
      <c r="N770" s="59"/>
      <c r="O770" s="59"/>
      <c r="R770" s="59"/>
      <c r="S770" s="59"/>
      <c r="T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  <c r="AH770" s="59"/>
      <c r="AI770" s="59"/>
      <c r="AJ770" s="59"/>
      <c r="AK770" s="59"/>
      <c r="AL770" s="59"/>
      <c r="AM770" s="59"/>
      <c r="AN770" s="59"/>
      <c r="AO770" s="59"/>
      <c r="AP770" s="59"/>
      <c r="AQ770" s="59"/>
      <c r="AR770" s="59"/>
      <c r="AS770" s="59"/>
      <c r="AT770" s="59"/>
      <c r="AU770" s="59"/>
      <c r="AV770" s="59"/>
      <c r="AW770" s="59"/>
      <c r="AX770" s="59"/>
      <c r="AY770" s="59"/>
    </row>
    <row r="771" spans="1:51" x14ac:dyDescent="0.2">
      <c r="A771" s="59"/>
      <c r="B771" s="59"/>
      <c r="C771" s="59"/>
      <c r="D771" s="59"/>
      <c r="E771" s="59"/>
      <c r="F771" s="59"/>
      <c r="G771" s="59"/>
      <c r="H771" s="60"/>
      <c r="I771" s="60"/>
      <c r="J771" s="61"/>
      <c r="K771" s="59"/>
      <c r="M771" s="59"/>
      <c r="N771" s="59"/>
      <c r="O771" s="59"/>
      <c r="R771" s="59"/>
      <c r="S771" s="59"/>
      <c r="T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  <c r="AH771" s="59"/>
      <c r="AI771" s="59"/>
      <c r="AJ771" s="59"/>
      <c r="AK771" s="59"/>
      <c r="AL771" s="59"/>
      <c r="AM771" s="59"/>
      <c r="AN771" s="59"/>
      <c r="AO771" s="59"/>
      <c r="AP771" s="59"/>
      <c r="AQ771" s="59"/>
      <c r="AR771" s="59"/>
      <c r="AS771" s="59"/>
      <c r="AT771" s="59"/>
      <c r="AU771" s="59"/>
      <c r="AV771" s="59"/>
      <c r="AW771" s="59"/>
      <c r="AX771" s="59"/>
      <c r="AY771" s="59"/>
    </row>
    <row r="772" spans="1:51" x14ac:dyDescent="0.2">
      <c r="A772" s="59"/>
      <c r="B772" s="59"/>
      <c r="C772" s="59"/>
      <c r="D772" s="59"/>
      <c r="E772" s="59"/>
      <c r="F772" s="59"/>
      <c r="G772" s="59"/>
      <c r="H772" s="60"/>
      <c r="I772" s="60"/>
      <c r="J772" s="61"/>
      <c r="K772" s="59"/>
      <c r="M772" s="59"/>
      <c r="N772" s="59"/>
      <c r="O772" s="59"/>
      <c r="R772" s="59"/>
      <c r="S772" s="59"/>
      <c r="T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  <c r="AK772" s="59"/>
      <c r="AL772" s="59"/>
      <c r="AM772" s="59"/>
      <c r="AN772" s="59"/>
      <c r="AO772" s="59"/>
      <c r="AP772" s="59"/>
      <c r="AQ772" s="59"/>
      <c r="AR772" s="59"/>
      <c r="AS772" s="59"/>
      <c r="AT772" s="59"/>
      <c r="AU772" s="59"/>
      <c r="AV772" s="59"/>
      <c r="AW772" s="59"/>
      <c r="AX772" s="59"/>
      <c r="AY772" s="59"/>
    </row>
    <row r="773" spans="1:51" x14ac:dyDescent="0.2">
      <c r="A773" s="59"/>
      <c r="B773" s="59"/>
      <c r="C773" s="59"/>
      <c r="D773" s="59"/>
      <c r="E773" s="59"/>
      <c r="F773" s="59"/>
      <c r="G773" s="59"/>
      <c r="H773" s="60"/>
      <c r="I773" s="60"/>
      <c r="J773" s="61"/>
      <c r="K773" s="59"/>
      <c r="M773" s="59"/>
      <c r="N773" s="59"/>
      <c r="O773" s="59"/>
      <c r="R773" s="59"/>
      <c r="S773" s="59"/>
      <c r="T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  <c r="AK773" s="59"/>
      <c r="AL773" s="59"/>
      <c r="AM773" s="59"/>
      <c r="AN773" s="59"/>
      <c r="AO773" s="59"/>
      <c r="AP773" s="59"/>
      <c r="AQ773" s="59"/>
      <c r="AR773" s="59"/>
      <c r="AS773" s="59"/>
      <c r="AT773" s="59"/>
      <c r="AU773" s="59"/>
      <c r="AV773" s="59"/>
      <c r="AW773" s="59"/>
      <c r="AX773" s="59"/>
      <c r="AY773" s="59"/>
    </row>
    <row r="774" spans="1:51" x14ac:dyDescent="0.2">
      <c r="A774" s="59"/>
      <c r="B774" s="59"/>
      <c r="C774" s="59"/>
      <c r="D774" s="59"/>
      <c r="E774" s="59"/>
      <c r="F774" s="59"/>
      <c r="G774" s="59"/>
      <c r="H774" s="60"/>
      <c r="I774" s="60"/>
      <c r="J774" s="61"/>
      <c r="K774" s="59"/>
      <c r="M774" s="59"/>
      <c r="N774" s="59"/>
      <c r="O774" s="59"/>
      <c r="R774" s="59"/>
      <c r="S774" s="59"/>
      <c r="T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  <c r="AI774" s="59"/>
      <c r="AJ774" s="59"/>
      <c r="AK774" s="59"/>
      <c r="AL774" s="59"/>
      <c r="AM774" s="59"/>
      <c r="AN774" s="59"/>
      <c r="AO774" s="59"/>
      <c r="AP774" s="59"/>
      <c r="AQ774" s="59"/>
      <c r="AR774" s="59"/>
      <c r="AS774" s="59"/>
      <c r="AT774" s="59"/>
      <c r="AU774" s="59"/>
      <c r="AV774" s="59"/>
      <c r="AW774" s="59"/>
      <c r="AX774" s="59"/>
      <c r="AY774" s="59"/>
    </row>
    <row r="775" spans="1:51" x14ac:dyDescent="0.2">
      <c r="A775" s="59"/>
      <c r="B775" s="59"/>
      <c r="C775" s="59"/>
      <c r="D775" s="59"/>
      <c r="E775" s="59"/>
      <c r="F775" s="59"/>
      <c r="G775" s="59"/>
      <c r="H775" s="60"/>
      <c r="I775" s="60"/>
      <c r="J775" s="61"/>
      <c r="K775" s="59"/>
      <c r="M775" s="59"/>
      <c r="N775" s="59"/>
      <c r="O775" s="59"/>
      <c r="R775" s="59"/>
      <c r="S775" s="59"/>
      <c r="T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  <c r="AI775" s="59"/>
      <c r="AJ775" s="59"/>
      <c r="AK775" s="59"/>
      <c r="AL775" s="59"/>
      <c r="AM775" s="59"/>
      <c r="AN775" s="59"/>
      <c r="AO775" s="59"/>
      <c r="AP775" s="59"/>
      <c r="AQ775" s="59"/>
      <c r="AR775" s="59"/>
      <c r="AS775" s="59"/>
      <c r="AT775" s="59"/>
      <c r="AU775" s="59"/>
      <c r="AV775" s="59"/>
      <c r="AW775" s="59"/>
      <c r="AX775" s="59"/>
      <c r="AY775" s="59"/>
    </row>
    <row r="776" spans="1:51" x14ac:dyDescent="0.2">
      <c r="A776" s="59"/>
      <c r="B776" s="59"/>
      <c r="C776" s="59"/>
      <c r="D776" s="59"/>
      <c r="E776" s="59"/>
      <c r="F776" s="59"/>
      <c r="G776" s="59"/>
      <c r="H776" s="60"/>
      <c r="I776" s="60"/>
      <c r="J776" s="61"/>
      <c r="K776" s="59"/>
      <c r="M776" s="59"/>
      <c r="N776" s="59"/>
      <c r="O776" s="59"/>
      <c r="R776" s="59"/>
      <c r="S776" s="59"/>
      <c r="T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  <c r="AI776" s="59"/>
      <c r="AJ776" s="59"/>
      <c r="AK776" s="59"/>
      <c r="AL776" s="59"/>
      <c r="AM776" s="59"/>
      <c r="AN776" s="59"/>
      <c r="AO776" s="59"/>
      <c r="AP776" s="59"/>
      <c r="AQ776" s="59"/>
      <c r="AR776" s="59"/>
      <c r="AS776" s="59"/>
      <c r="AT776" s="59"/>
      <c r="AU776" s="59"/>
      <c r="AV776" s="59"/>
      <c r="AW776" s="59"/>
      <c r="AX776" s="59"/>
      <c r="AY776" s="59"/>
    </row>
    <row r="777" spans="1:51" x14ac:dyDescent="0.2">
      <c r="A777" s="59"/>
      <c r="B777" s="59"/>
      <c r="C777" s="59"/>
      <c r="D777" s="59"/>
      <c r="E777" s="59"/>
      <c r="F777" s="59"/>
      <c r="G777" s="59"/>
      <c r="H777" s="60"/>
      <c r="I777" s="60"/>
      <c r="J777" s="61"/>
      <c r="K777" s="59"/>
      <c r="M777" s="59"/>
      <c r="N777" s="59"/>
      <c r="O777" s="59"/>
      <c r="R777" s="59"/>
      <c r="S777" s="59"/>
      <c r="T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  <c r="AH777" s="59"/>
      <c r="AI777" s="59"/>
      <c r="AJ777" s="59"/>
      <c r="AK777" s="59"/>
      <c r="AL777" s="59"/>
      <c r="AM777" s="59"/>
      <c r="AN777" s="59"/>
      <c r="AO777" s="59"/>
      <c r="AP777" s="59"/>
      <c r="AQ777" s="59"/>
      <c r="AR777" s="59"/>
      <c r="AS777" s="59"/>
      <c r="AT777" s="59"/>
      <c r="AU777" s="59"/>
      <c r="AV777" s="59"/>
      <c r="AW777" s="59"/>
      <c r="AX777" s="59"/>
      <c r="AY777" s="59"/>
    </row>
    <row r="778" spans="1:51" x14ac:dyDescent="0.2">
      <c r="A778" s="59"/>
      <c r="B778" s="59"/>
      <c r="C778" s="59"/>
      <c r="D778" s="59"/>
      <c r="E778" s="59"/>
      <c r="F778" s="59"/>
      <c r="G778" s="59"/>
      <c r="H778" s="60"/>
      <c r="I778" s="60"/>
      <c r="J778" s="61"/>
      <c r="K778" s="59"/>
      <c r="M778" s="59"/>
      <c r="N778" s="59"/>
      <c r="O778" s="59"/>
      <c r="R778" s="59"/>
      <c r="S778" s="59"/>
      <c r="T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  <c r="AH778" s="59"/>
      <c r="AI778" s="59"/>
      <c r="AJ778" s="59"/>
      <c r="AK778" s="59"/>
      <c r="AL778" s="59"/>
      <c r="AM778" s="59"/>
      <c r="AN778" s="59"/>
      <c r="AO778" s="59"/>
      <c r="AP778" s="59"/>
      <c r="AQ778" s="59"/>
      <c r="AR778" s="59"/>
      <c r="AS778" s="59"/>
      <c r="AT778" s="59"/>
      <c r="AU778" s="59"/>
      <c r="AV778" s="59"/>
      <c r="AW778" s="59"/>
      <c r="AX778" s="59"/>
      <c r="AY778" s="59"/>
    </row>
    <row r="779" spans="1:51" x14ac:dyDescent="0.2">
      <c r="A779" s="59"/>
      <c r="B779" s="59"/>
      <c r="C779" s="59"/>
      <c r="D779" s="59"/>
      <c r="E779" s="59"/>
      <c r="F779" s="59"/>
      <c r="G779" s="59"/>
      <c r="H779" s="60"/>
      <c r="I779" s="60"/>
      <c r="J779" s="61"/>
      <c r="K779" s="59"/>
      <c r="M779" s="59"/>
      <c r="N779" s="59"/>
      <c r="O779" s="59"/>
      <c r="R779" s="59"/>
      <c r="S779" s="59"/>
      <c r="T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  <c r="AI779" s="59"/>
      <c r="AJ779" s="59"/>
      <c r="AK779" s="59"/>
      <c r="AL779" s="59"/>
      <c r="AM779" s="59"/>
      <c r="AN779" s="59"/>
      <c r="AO779" s="59"/>
      <c r="AP779" s="59"/>
      <c r="AQ779" s="59"/>
      <c r="AR779" s="59"/>
      <c r="AS779" s="59"/>
      <c r="AT779" s="59"/>
      <c r="AU779" s="59"/>
      <c r="AV779" s="59"/>
      <c r="AW779" s="59"/>
      <c r="AX779" s="59"/>
      <c r="AY779" s="59"/>
    </row>
    <row r="780" spans="1:51" x14ac:dyDescent="0.2">
      <c r="A780" s="59"/>
      <c r="B780" s="59"/>
      <c r="C780" s="59"/>
      <c r="D780" s="59"/>
      <c r="E780" s="59"/>
      <c r="F780" s="59"/>
      <c r="G780" s="59"/>
      <c r="H780" s="60"/>
      <c r="I780" s="60"/>
      <c r="J780" s="61"/>
      <c r="K780" s="59"/>
      <c r="M780" s="59"/>
      <c r="N780" s="59"/>
      <c r="O780" s="59"/>
      <c r="R780" s="59"/>
      <c r="S780" s="59"/>
      <c r="T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  <c r="AI780" s="59"/>
      <c r="AJ780" s="59"/>
      <c r="AK780" s="59"/>
      <c r="AL780" s="59"/>
      <c r="AM780" s="59"/>
      <c r="AN780" s="59"/>
      <c r="AO780" s="59"/>
      <c r="AP780" s="59"/>
      <c r="AQ780" s="59"/>
      <c r="AR780" s="59"/>
      <c r="AS780" s="59"/>
      <c r="AT780" s="59"/>
      <c r="AU780" s="59"/>
      <c r="AV780" s="59"/>
      <c r="AW780" s="59"/>
      <c r="AX780" s="59"/>
      <c r="AY780" s="59"/>
    </row>
    <row r="781" spans="1:51" x14ac:dyDescent="0.2">
      <c r="A781" s="59"/>
      <c r="B781" s="59"/>
      <c r="C781" s="59"/>
      <c r="D781" s="59"/>
      <c r="E781" s="59"/>
      <c r="F781" s="59"/>
      <c r="G781" s="59"/>
      <c r="H781" s="60"/>
      <c r="I781" s="60"/>
      <c r="J781" s="61"/>
      <c r="K781" s="59"/>
      <c r="M781" s="59"/>
      <c r="N781" s="59"/>
      <c r="O781" s="59"/>
      <c r="R781" s="59"/>
      <c r="S781" s="59"/>
      <c r="T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  <c r="AK781" s="59"/>
      <c r="AL781" s="59"/>
      <c r="AM781" s="59"/>
      <c r="AN781" s="59"/>
      <c r="AO781" s="59"/>
      <c r="AP781" s="59"/>
      <c r="AQ781" s="59"/>
      <c r="AR781" s="59"/>
      <c r="AS781" s="59"/>
      <c r="AT781" s="59"/>
      <c r="AU781" s="59"/>
      <c r="AV781" s="59"/>
      <c r="AW781" s="59"/>
      <c r="AX781" s="59"/>
      <c r="AY781" s="59"/>
    </row>
    <row r="782" spans="1:51" x14ac:dyDescent="0.2">
      <c r="A782" s="59"/>
      <c r="B782" s="59"/>
      <c r="C782" s="59"/>
      <c r="D782" s="59"/>
      <c r="E782" s="59"/>
      <c r="F782" s="59"/>
      <c r="G782" s="59"/>
      <c r="H782" s="60"/>
      <c r="I782" s="60"/>
      <c r="J782" s="61"/>
      <c r="K782" s="59"/>
      <c r="M782" s="59"/>
      <c r="N782" s="59"/>
      <c r="O782" s="59"/>
      <c r="R782" s="59"/>
      <c r="S782" s="59"/>
      <c r="T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  <c r="AI782" s="59"/>
      <c r="AJ782" s="59"/>
      <c r="AK782" s="59"/>
      <c r="AL782" s="59"/>
      <c r="AM782" s="59"/>
      <c r="AN782" s="59"/>
      <c r="AO782" s="59"/>
      <c r="AP782" s="59"/>
      <c r="AQ782" s="59"/>
      <c r="AR782" s="59"/>
      <c r="AS782" s="59"/>
      <c r="AT782" s="59"/>
      <c r="AU782" s="59"/>
      <c r="AV782" s="59"/>
      <c r="AW782" s="59"/>
      <c r="AX782" s="59"/>
      <c r="AY782" s="59"/>
    </row>
    <row r="783" spans="1:51" x14ac:dyDescent="0.2">
      <c r="A783" s="59"/>
      <c r="B783" s="59"/>
      <c r="C783" s="59"/>
      <c r="D783" s="59"/>
      <c r="E783" s="59"/>
      <c r="F783" s="59"/>
      <c r="G783" s="59"/>
      <c r="H783" s="60"/>
      <c r="I783" s="60"/>
      <c r="J783" s="61"/>
      <c r="K783" s="59"/>
      <c r="M783" s="59"/>
      <c r="N783" s="59"/>
      <c r="O783" s="59"/>
      <c r="R783" s="59"/>
      <c r="S783" s="59"/>
      <c r="T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  <c r="AK783" s="59"/>
      <c r="AL783" s="59"/>
      <c r="AM783" s="59"/>
      <c r="AN783" s="59"/>
      <c r="AO783" s="59"/>
      <c r="AP783" s="59"/>
      <c r="AQ783" s="59"/>
      <c r="AR783" s="59"/>
      <c r="AS783" s="59"/>
      <c r="AT783" s="59"/>
      <c r="AU783" s="59"/>
      <c r="AV783" s="59"/>
      <c r="AW783" s="59"/>
      <c r="AX783" s="59"/>
      <c r="AY783" s="59"/>
    </row>
    <row r="784" spans="1:51" x14ac:dyDescent="0.2">
      <c r="A784" s="59"/>
      <c r="B784" s="59"/>
      <c r="C784" s="59"/>
      <c r="D784" s="59"/>
      <c r="E784" s="59"/>
      <c r="F784" s="59"/>
      <c r="G784" s="59"/>
      <c r="H784" s="60"/>
      <c r="I784" s="60"/>
      <c r="J784" s="61"/>
      <c r="K784" s="59"/>
      <c r="M784" s="59"/>
      <c r="N784" s="59"/>
      <c r="O784" s="59"/>
      <c r="R784" s="59"/>
      <c r="S784" s="59"/>
      <c r="T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  <c r="AI784" s="59"/>
      <c r="AJ784" s="59"/>
      <c r="AK784" s="59"/>
      <c r="AL784" s="59"/>
      <c r="AM784" s="59"/>
      <c r="AN784" s="59"/>
      <c r="AO784" s="59"/>
      <c r="AP784" s="59"/>
      <c r="AQ784" s="59"/>
      <c r="AR784" s="59"/>
      <c r="AS784" s="59"/>
      <c r="AT784" s="59"/>
      <c r="AU784" s="59"/>
      <c r="AV784" s="59"/>
      <c r="AW784" s="59"/>
      <c r="AX784" s="59"/>
      <c r="AY784" s="59"/>
    </row>
    <row r="785" spans="1:51" x14ac:dyDescent="0.2">
      <c r="A785" s="59"/>
      <c r="B785" s="59"/>
      <c r="C785" s="59"/>
      <c r="D785" s="59"/>
      <c r="E785" s="59"/>
      <c r="F785" s="59"/>
      <c r="G785" s="59"/>
      <c r="H785" s="60"/>
      <c r="I785" s="60"/>
      <c r="J785" s="61"/>
      <c r="K785" s="59"/>
      <c r="M785" s="59"/>
      <c r="N785" s="59"/>
      <c r="O785" s="59"/>
      <c r="R785" s="59"/>
      <c r="S785" s="59"/>
      <c r="T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  <c r="AK785" s="59"/>
      <c r="AL785" s="59"/>
      <c r="AM785" s="59"/>
      <c r="AN785" s="59"/>
      <c r="AO785" s="59"/>
      <c r="AP785" s="59"/>
      <c r="AQ785" s="59"/>
      <c r="AR785" s="59"/>
      <c r="AS785" s="59"/>
      <c r="AT785" s="59"/>
      <c r="AU785" s="59"/>
      <c r="AV785" s="59"/>
      <c r="AW785" s="59"/>
      <c r="AX785" s="59"/>
      <c r="AY785" s="59"/>
    </row>
    <row r="786" spans="1:51" x14ac:dyDescent="0.2">
      <c r="A786" s="59"/>
      <c r="B786" s="59"/>
      <c r="C786" s="59"/>
      <c r="D786" s="59"/>
      <c r="E786" s="59"/>
      <c r="F786" s="59"/>
      <c r="G786" s="59"/>
      <c r="H786" s="60"/>
      <c r="I786" s="60"/>
      <c r="J786" s="61"/>
      <c r="K786" s="59"/>
      <c r="M786" s="59"/>
      <c r="N786" s="59"/>
      <c r="O786" s="59"/>
      <c r="R786" s="59"/>
      <c r="S786" s="59"/>
      <c r="T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  <c r="AI786" s="59"/>
      <c r="AJ786" s="59"/>
      <c r="AK786" s="59"/>
      <c r="AL786" s="59"/>
      <c r="AM786" s="59"/>
      <c r="AN786" s="59"/>
      <c r="AO786" s="59"/>
      <c r="AP786" s="59"/>
      <c r="AQ786" s="59"/>
      <c r="AR786" s="59"/>
      <c r="AS786" s="59"/>
      <c r="AT786" s="59"/>
      <c r="AU786" s="59"/>
      <c r="AV786" s="59"/>
      <c r="AW786" s="59"/>
      <c r="AX786" s="59"/>
      <c r="AY786" s="59"/>
    </row>
    <row r="787" spans="1:51" x14ac:dyDescent="0.2">
      <c r="A787" s="59"/>
      <c r="B787" s="59"/>
      <c r="C787" s="59"/>
      <c r="D787" s="59"/>
      <c r="E787" s="59"/>
      <c r="F787" s="59"/>
      <c r="G787" s="59"/>
      <c r="H787" s="60"/>
      <c r="I787" s="60"/>
      <c r="J787" s="61"/>
      <c r="K787" s="59"/>
      <c r="M787" s="59"/>
      <c r="N787" s="59"/>
      <c r="O787" s="59"/>
      <c r="R787" s="59"/>
      <c r="S787" s="59"/>
      <c r="T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  <c r="AH787" s="59"/>
      <c r="AI787" s="59"/>
      <c r="AJ787" s="59"/>
      <c r="AK787" s="59"/>
      <c r="AL787" s="59"/>
      <c r="AM787" s="59"/>
      <c r="AN787" s="59"/>
      <c r="AO787" s="59"/>
      <c r="AP787" s="59"/>
      <c r="AQ787" s="59"/>
      <c r="AR787" s="59"/>
      <c r="AS787" s="59"/>
      <c r="AT787" s="59"/>
      <c r="AU787" s="59"/>
      <c r="AV787" s="59"/>
      <c r="AW787" s="59"/>
      <c r="AX787" s="59"/>
      <c r="AY787" s="59"/>
    </row>
    <row r="788" spans="1:51" x14ac:dyDescent="0.2">
      <c r="A788" s="59"/>
      <c r="B788" s="59"/>
      <c r="C788" s="59"/>
      <c r="D788" s="59"/>
      <c r="E788" s="59"/>
      <c r="F788" s="59"/>
      <c r="G788" s="59"/>
      <c r="H788" s="60"/>
      <c r="I788" s="60"/>
      <c r="J788" s="61"/>
      <c r="K788" s="59"/>
      <c r="M788" s="59"/>
      <c r="N788" s="59"/>
      <c r="O788" s="59"/>
      <c r="R788" s="59"/>
      <c r="S788" s="59"/>
      <c r="T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  <c r="AH788" s="59"/>
      <c r="AI788" s="59"/>
      <c r="AJ788" s="59"/>
      <c r="AK788" s="59"/>
      <c r="AL788" s="59"/>
      <c r="AM788" s="59"/>
      <c r="AN788" s="59"/>
      <c r="AO788" s="59"/>
      <c r="AP788" s="59"/>
      <c r="AQ788" s="59"/>
      <c r="AR788" s="59"/>
      <c r="AS788" s="59"/>
      <c r="AT788" s="59"/>
      <c r="AU788" s="59"/>
      <c r="AV788" s="59"/>
      <c r="AW788" s="59"/>
      <c r="AX788" s="59"/>
      <c r="AY788" s="59"/>
    </row>
    <row r="789" spans="1:51" x14ac:dyDescent="0.2">
      <c r="A789" s="59"/>
      <c r="B789" s="59"/>
      <c r="C789" s="59"/>
      <c r="D789" s="59"/>
      <c r="E789" s="59"/>
      <c r="F789" s="59"/>
      <c r="G789" s="59"/>
      <c r="H789" s="60"/>
      <c r="I789" s="60"/>
      <c r="J789" s="61"/>
      <c r="K789" s="59"/>
      <c r="M789" s="59"/>
      <c r="N789" s="59"/>
      <c r="O789" s="59"/>
      <c r="R789" s="59"/>
      <c r="S789" s="59"/>
      <c r="T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  <c r="AI789" s="59"/>
      <c r="AJ789" s="59"/>
      <c r="AK789" s="59"/>
      <c r="AL789" s="59"/>
      <c r="AM789" s="59"/>
      <c r="AN789" s="59"/>
      <c r="AO789" s="59"/>
      <c r="AP789" s="59"/>
      <c r="AQ789" s="59"/>
      <c r="AR789" s="59"/>
      <c r="AS789" s="59"/>
      <c r="AT789" s="59"/>
      <c r="AU789" s="59"/>
      <c r="AV789" s="59"/>
      <c r="AW789" s="59"/>
      <c r="AX789" s="59"/>
      <c r="AY789" s="59"/>
    </row>
    <row r="790" spans="1:51" x14ac:dyDescent="0.2">
      <c r="A790" s="59"/>
      <c r="B790" s="59"/>
      <c r="C790" s="59"/>
      <c r="D790" s="59"/>
      <c r="E790" s="59"/>
      <c r="F790" s="59"/>
      <c r="G790" s="59"/>
      <c r="H790" s="60"/>
      <c r="I790" s="60"/>
      <c r="J790" s="61"/>
      <c r="K790" s="59"/>
      <c r="M790" s="59"/>
      <c r="N790" s="59"/>
      <c r="O790" s="59"/>
      <c r="R790" s="59"/>
      <c r="S790" s="59"/>
      <c r="T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  <c r="AI790" s="59"/>
      <c r="AJ790" s="59"/>
      <c r="AK790" s="59"/>
      <c r="AL790" s="59"/>
      <c r="AM790" s="59"/>
      <c r="AN790" s="59"/>
      <c r="AO790" s="59"/>
      <c r="AP790" s="59"/>
      <c r="AQ790" s="59"/>
      <c r="AR790" s="59"/>
      <c r="AS790" s="59"/>
      <c r="AT790" s="59"/>
      <c r="AU790" s="59"/>
      <c r="AV790" s="59"/>
      <c r="AW790" s="59"/>
      <c r="AX790" s="59"/>
      <c r="AY790" s="59"/>
    </row>
    <row r="791" spans="1:51" x14ac:dyDescent="0.2">
      <c r="A791" s="59"/>
      <c r="B791" s="59"/>
      <c r="C791" s="59"/>
      <c r="D791" s="59"/>
      <c r="E791" s="59"/>
      <c r="F791" s="59"/>
      <c r="G791" s="59"/>
      <c r="H791" s="60"/>
      <c r="I791" s="60"/>
      <c r="J791" s="61"/>
      <c r="K791" s="59"/>
      <c r="M791" s="59"/>
      <c r="N791" s="59"/>
      <c r="O791" s="59"/>
      <c r="R791" s="59"/>
      <c r="S791" s="59"/>
      <c r="T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  <c r="AI791" s="59"/>
      <c r="AJ791" s="59"/>
      <c r="AK791" s="59"/>
      <c r="AL791" s="59"/>
      <c r="AM791" s="59"/>
      <c r="AN791" s="59"/>
      <c r="AO791" s="59"/>
      <c r="AP791" s="59"/>
      <c r="AQ791" s="59"/>
      <c r="AR791" s="59"/>
      <c r="AS791" s="59"/>
      <c r="AT791" s="59"/>
      <c r="AU791" s="59"/>
      <c r="AV791" s="59"/>
      <c r="AW791" s="59"/>
      <c r="AX791" s="59"/>
      <c r="AY791" s="59"/>
    </row>
    <row r="792" spans="1:51" x14ac:dyDescent="0.2">
      <c r="A792" s="59"/>
      <c r="B792" s="59"/>
      <c r="C792" s="59"/>
      <c r="D792" s="59"/>
      <c r="E792" s="59"/>
      <c r="F792" s="59"/>
      <c r="G792" s="59"/>
      <c r="H792" s="60"/>
      <c r="I792" s="60"/>
      <c r="J792" s="61"/>
      <c r="K792" s="59"/>
      <c r="M792" s="59"/>
      <c r="N792" s="59"/>
      <c r="O792" s="59"/>
      <c r="R792" s="59"/>
      <c r="S792" s="59"/>
      <c r="T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  <c r="AI792" s="59"/>
      <c r="AJ792" s="59"/>
      <c r="AK792" s="59"/>
      <c r="AL792" s="59"/>
      <c r="AM792" s="59"/>
      <c r="AN792" s="59"/>
      <c r="AO792" s="59"/>
      <c r="AP792" s="59"/>
      <c r="AQ792" s="59"/>
      <c r="AR792" s="59"/>
      <c r="AS792" s="59"/>
      <c r="AT792" s="59"/>
      <c r="AU792" s="59"/>
      <c r="AV792" s="59"/>
      <c r="AW792" s="59"/>
      <c r="AX792" s="59"/>
      <c r="AY792" s="59"/>
    </row>
    <row r="793" spans="1:51" x14ac:dyDescent="0.2">
      <c r="A793" s="59"/>
      <c r="B793" s="59"/>
      <c r="C793" s="59"/>
      <c r="D793" s="59"/>
      <c r="E793" s="59"/>
      <c r="F793" s="59"/>
      <c r="G793" s="59"/>
      <c r="H793" s="60"/>
      <c r="I793" s="60"/>
      <c r="J793" s="61"/>
      <c r="K793" s="59"/>
      <c r="M793" s="59"/>
      <c r="N793" s="59"/>
      <c r="O793" s="59"/>
      <c r="R793" s="59"/>
      <c r="S793" s="59"/>
      <c r="T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  <c r="AI793" s="59"/>
      <c r="AJ793" s="59"/>
      <c r="AK793" s="59"/>
      <c r="AL793" s="59"/>
      <c r="AM793" s="59"/>
      <c r="AN793" s="59"/>
      <c r="AO793" s="59"/>
      <c r="AP793" s="59"/>
      <c r="AQ793" s="59"/>
      <c r="AR793" s="59"/>
      <c r="AS793" s="59"/>
      <c r="AT793" s="59"/>
      <c r="AU793" s="59"/>
      <c r="AV793" s="59"/>
      <c r="AW793" s="59"/>
      <c r="AX793" s="59"/>
      <c r="AY793" s="59"/>
    </row>
    <row r="794" spans="1:51" x14ac:dyDescent="0.2">
      <c r="A794" s="59"/>
      <c r="B794" s="59"/>
      <c r="C794" s="59"/>
      <c r="D794" s="59"/>
      <c r="E794" s="59"/>
      <c r="F794" s="59"/>
      <c r="G794" s="59"/>
      <c r="H794" s="60"/>
      <c r="I794" s="60"/>
      <c r="J794" s="61"/>
      <c r="K794" s="59"/>
      <c r="M794" s="59"/>
      <c r="N794" s="59"/>
      <c r="O794" s="59"/>
      <c r="R794" s="59"/>
      <c r="S794" s="59"/>
      <c r="T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  <c r="AI794" s="59"/>
      <c r="AJ794" s="59"/>
      <c r="AK794" s="59"/>
      <c r="AL794" s="59"/>
      <c r="AM794" s="59"/>
      <c r="AN794" s="59"/>
      <c r="AO794" s="59"/>
      <c r="AP794" s="59"/>
      <c r="AQ794" s="59"/>
      <c r="AR794" s="59"/>
      <c r="AS794" s="59"/>
      <c r="AT794" s="59"/>
      <c r="AU794" s="59"/>
      <c r="AV794" s="59"/>
      <c r="AW794" s="59"/>
      <c r="AX794" s="59"/>
      <c r="AY794" s="59"/>
    </row>
    <row r="795" spans="1:51" x14ac:dyDescent="0.2">
      <c r="A795" s="59"/>
      <c r="B795" s="59"/>
      <c r="C795" s="59"/>
      <c r="D795" s="59"/>
      <c r="E795" s="59"/>
      <c r="F795" s="59"/>
      <c r="G795" s="59"/>
      <c r="H795" s="60"/>
      <c r="I795" s="60"/>
      <c r="J795" s="61"/>
      <c r="K795" s="59"/>
      <c r="M795" s="59"/>
      <c r="N795" s="59"/>
      <c r="O795" s="59"/>
      <c r="R795" s="59"/>
      <c r="S795" s="59"/>
      <c r="T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  <c r="AH795" s="59"/>
      <c r="AI795" s="59"/>
      <c r="AJ795" s="59"/>
      <c r="AK795" s="59"/>
      <c r="AL795" s="59"/>
      <c r="AM795" s="59"/>
      <c r="AN795" s="59"/>
      <c r="AO795" s="59"/>
      <c r="AP795" s="59"/>
      <c r="AQ795" s="59"/>
      <c r="AR795" s="59"/>
      <c r="AS795" s="59"/>
      <c r="AT795" s="59"/>
      <c r="AU795" s="59"/>
      <c r="AV795" s="59"/>
      <c r="AW795" s="59"/>
      <c r="AX795" s="59"/>
      <c r="AY795" s="59"/>
    </row>
    <row r="796" spans="1:51" x14ac:dyDescent="0.2">
      <c r="A796" s="59"/>
      <c r="B796" s="59"/>
      <c r="C796" s="59"/>
      <c r="D796" s="59"/>
      <c r="E796" s="59"/>
      <c r="F796" s="59"/>
      <c r="G796" s="59"/>
      <c r="H796" s="60"/>
      <c r="I796" s="60"/>
      <c r="J796" s="61"/>
      <c r="K796" s="59"/>
      <c r="M796" s="59"/>
      <c r="N796" s="59"/>
      <c r="O796" s="59"/>
      <c r="R796" s="59"/>
      <c r="S796" s="59"/>
      <c r="T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  <c r="AI796" s="59"/>
      <c r="AJ796" s="59"/>
      <c r="AK796" s="59"/>
      <c r="AL796" s="59"/>
      <c r="AM796" s="59"/>
      <c r="AN796" s="59"/>
      <c r="AO796" s="59"/>
      <c r="AP796" s="59"/>
      <c r="AQ796" s="59"/>
      <c r="AR796" s="59"/>
      <c r="AS796" s="59"/>
      <c r="AT796" s="59"/>
      <c r="AU796" s="59"/>
      <c r="AV796" s="59"/>
      <c r="AW796" s="59"/>
      <c r="AX796" s="59"/>
      <c r="AY796" s="59"/>
    </row>
    <row r="797" spans="1:51" x14ac:dyDescent="0.2">
      <c r="A797" s="59"/>
      <c r="B797" s="59"/>
      <c r="C797" s="59"/>
      <c r="D797" s="59"/>
      <c r="E797" s="59"/>
      <c r="F797" s="59"/>
      <c r="G797" s="59"/>
      <c r="H797" s="60"/>
      <c r="I797" s="60"/>
      <c r="J797" s="61"/>
      <c r="K797" s="59"/>
      <c r="M797" s="59"/>
      <c r="N797" s="59"/>
      <c r="O797" s="59"/>
      <c r="R797" s="59"/>
      <c r="S797" s="59"/>
      <c r="T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  <c r="AI797" s="59"/>
      <c r="AJ797" s="59"/>
      <c r="AK797" s="59"/>
      <c r="AL797" s="59"/>
      <c r="AM797" s="59"/>
      <c r="AN797" s="59"/>
      <c r="AO797" s="59"/>
      <c r="AP797" s="59"/>
      <c r="AQ797" s="59"/>
      <c r="AR797" s="59"/>
      <c r="AS797" s="59"/>
      <c r="AT797" s="59"/>
      <c r="AU797" s="59"/>
      <c r="AV797" s="59"/>
      <c r="AW797" s="59"/>
      <c r="AX797" s="59"/>
      <c r="AY797" s="59"/>
    </row>
    <row r="798" spans="1:51" x14ac:dyDescent="0.2">
      <c r="A798" s="59"/>
      <c r="B798" s="59"/>
      <c r="C798" s="59"/>
      <c r="D798" s="59"/>
      <c r="E798" s="59"/>
      <c r="F798" s="59"/>
      <c r="G798" s="59"/>
      <c r="H798" s="60"/>
      <c r="I798" s="60"/>
      <c r="J798" s="61"/>
      <c r="K798" s="59"/>
      <c r="M798" s="59"/>
      <c r="N798" s="59"/>
      <c r="O798" s="59"/>
      <c r="R798" s="59"/>
      <c r="S798" s="59"/>
      <c r="T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  <c r="AI798" s="59"/>
      <c r="AJ798" s="59"/>
      <c r="AK798" s="59"/>
      <c r="AL798" s="59"/>
      <c r="AM798" s="59"/>
      <c r="AN798" s="59"/>
      <c r="AO798" s="59"/>
      <c r="AP798" s="59"/>
      <c r="AQ798" s="59"/>
      <c r="AR798" s="59"/>
      <c r="AS798" s="59"/>
      <c r="AT798" s="59"/>
      <c r="AU798" s="59"/>
      <c r="AV798" s="59"/>
      <c r="AW798" s="59"/>
      <c r="AX798" s="59"/>
      <c r="AY798" s="59"/>
    </row>
    <row r="799" spans="1:51" x14ac:dyDescent="0.2">
      <c r="A799" s="59"/>
      <c r="B799" s="59"/>
      <c r="C799" s="59"/>
      <c r="D799" s="59"/>
      <c r="E799" s="59"/>
      <c r="F799" s="59"/>
      <c r="G799" s="59"/>
      <c r="H799" s="60"/>
      <c r="I799" s="60"/>
      <c r="J799" s="61"/>
      <c r="K799" s="59"/>
      <c r="M799" s="59"/>
      <c r="N799" s="59"/>
      <c r="O799" s="59"/>
      <c r="R799" s="59"/>
      <c r="S799" s="59"/>
      <c r="T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  <c r="AK799" s="59"/>
      <c r="AL799" s="59"/>
      <c r="AM799" s="59"/>
      <c r="AN799" s="59"/>
      <c r="AO799" s="59"/>
      <c r="AP799" s="59"/>
      <c r="AQ799" s="59"/>
      <c r="AR799" s="59"/>
      <c r="AS799" s="59"/>
      <c r="AT799" s="59"/>
      <c r="AU799" s="59"/>
      <c r="AV799" s="59"/>
      <c r="AW799" s="59"/>
      <c r="AX799" s="59"/>
      <c r="AY799" s="59"/>
    </row>
    <row r="800" spans="1:51" x14ac:dyDescent="0.2">
      <c r="A800" s="59"/>
      <c r="B800" s="59"/>
      <c r="C800" s="59"/>
      <c r="D800" s="59"/>
      <c r="E800" s="59"/>
      <c r="F800" s="59"/>
      <c r="G800" s="59"/>
      <c r="H800" s="60"/>
      <c r="I800" s="60"/>
      <c r="J800" s="61"/>
      <c r="K800" s="59"/>
      <c r="M800" s="59"/>
      <c r="N800" s="59"/>
      <c r="O800" s="59"/>
      <c r="R800" s="59"/>
      <c r="S800" s="59"/>
      <c r="T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  <c r="AI800" s="59"/>
      <c r="AJ800" s="59"/>
      <c r="AK800" s="59"/>
      <c r="AL800" s="59"/>
      <c r="AM800" s="59"/>
      <c r="AN800" s="59"/>
      <c r="AO800" s="59"/>
      <c r="AP800" s="59"/>
      <c r="AQ800" s="59"/>
      <c r="AR800" s="59"/>
      <c r="AS800" s="59"/>
      <c r="AT800" s="59"/>
      <c r="AU800" s="59"/>
      <c r="AV800" s="59"/>
      <c r="AW800" s="59"/>
      <c r="AX800" s="59"/>
      <c r="AY800" s="59"/>
    </row>
    <row r="801" spans="1:51" x14ac:dyDescent="0.2">
      <c r="A801" s="59"/>
      <c r="B801" s="59"/>
      <c r="C801" s="59"/>
      <c r="D801" s="59"/>
      <c r="E801" s="59"/>
      <c r="F801" s="59"/>
      <c r="G801" s="59"/>
      <c r="H801" s="60"/>
      <c r="I801" s="60"/>
      <c r="J801" s="61"/>
      <c r="K801" s="59"/>
      <c r="M801" s="59"/>
      <c r="N801" s="59"/>
      <c r="O801" s="59"/>
      <c r="R801" s="59"/>
      <c r="S801" s="59"/>
      <c r="T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  <c r="AI801" s="59"/>
      <c r="AJ801" s="59"/>
      <c r="AK801" s="59"/>
      <c r="AL801" s="59"/>
      <c r="AM801" s="59"/>
      <c r="AN801" s="59"/>
      <c r="AO801" s="59"/>
      <c r="AP801" s="59"/>
      <c r="AQ801" s="59"/>
      <c r="AR801" s="59"/>
      <c r="AS801" s="59"/>
      <c r="AT801" s="59"/>
      <c r="AU801" s="59"/>
      <c r="AV801" s="59"/>
      <c r="AW801" s="59"/>
      <c r="AX801" s="59"/>
      <c r="AY801" s="59"/>
    </row>
    <row r="802" spans="1:51" x14ac:dyDescent="0.2">
      <c r="A802" s="59"/>
      <c r="B802" s="59"/>
      <c r="C802" s="59"/>
      <c r="D802" s="59"/>
      <c r="E802" s="59"/>
      <c r="F802" s="59"/>
      <c r="G802" s="59"/>
      <c r="H802" s="60"/>
      <c r="I802" s="60"/>
      <c r="J802" s="61"/>
      <c r="K802" s="59"/>
      <c r="M802" s="59"/>
      <c r="N802" s="59"/>
      <c r="O802" s="59"/>
      <c r="R802" s="59"/>
      <c r="S802" s="59"/>
      <c r="T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  <c r="AI802" s="59"/>
      <c r="AJ802" s="59"/>
      <c r="AK802" s="59"/>
      <c r="AL802" s="59"/>
      <c r="AM802" s="59"/>
      <c r="AN802" s="59"/>
      <c r="AO802" s="59"/>
      <c r="AP802" s="59"/>
      <c r="AQ802" s="59"/>
      <c r="AR802" s="59"/>
      <c r="AS802" s="59"/>
      <c r="AT802" s="59"/>
      <c r="AU802" s="59"/>
      <c r="AV802" s="59"/>
      <c r="AW802" s="59"/>
      <c r="AX802" s="59"/>
      <c r="AY802" s="59"/>
    </row>
    <row r="803" spans="1:51" x14ac:dyDescent="0.2">
      <c r="A803" s="59"/>
      <c r="B803" s="59"/>
      <c r="C803" s="59"/>
      <c r="D803" s="59"/>
      <c r="E803" s="59"/>
      <c r="F803" s="59"/>
      <c r="G803" s="59"/>
      <c r="H803" s="60"/>
      <c r="I803" s="60"/>
      <c r="J803" s="61"/>
      <c r="K803" s="59"/>
      <c r="M803" s="59"/>
      <c r="N803" s="59"/>
      <c r="O803" s="59"/>
      <c r="R803" s="59"/>
      <c r="S803" s="59"/>
      <c r="T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  <c r="AI803" s="59"/>
      <c r="AJ803" s="59"/>
      <c r="AK803" s="59"/>
      <c r="AL803" s="59"/>
      <c r="AM803" s="59"/>
      <c r="AN803" s="59"/>
      <c r="AO803" s="59"/>
      <c r="AP803" s="59"/>
      <c r="AQ803" s="59"/>
      <c r="AR803" s="59"/>
      <c r="AS803" s="59"/>
      <c r="AT803" s="59"/>
      <c r="AU803" s="59"/>
      <c r="AV803" s="59"/>
      <c r="AW803" s="59"/>
      <c r="AX803" s="59"/>
      <c r="AY803" s="59"/>
    </row>
    <row r="804" spans="1:51" x14ac:dyDescent="0.2">
      <c r="A804" s="59"/>
      <c r="B804" s="59"/>
      <c r="C804" s="59"/>
      <c r="D804" s="59"/>
      <c r="E804" s="59"/>
      <c r="F804" s="59"/>
      <c r="G804" s="59"/>
      <c r="H804" s="60"/>
      <c r="I804" s="60"/>
      <c r="J804" s="61"/>
      <c r="K804" s="59"/>
      <c r="M804" s="59"/>
      <c r="N804" s="59"/>
      <c r="O804" s="59"/>
      <c r="R804" s="59"/>
      <c r="S804" s="59"/>
      <c r="T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  <c r="AI804" s="59"/>
      <c r="AJ804" s="59"/>
      <c r="AK804" s="59"/>
      <c r="AL804" s="59"/>
      <c r="AM804" s="59"/>
      <c r="AN804" s="59"/>
      <c r="AO804" s="59"/>
      <c r="AP804" s="59"/>
      <c r="AQ804" s="59"/>
      <c r="AR804" s="59"/>
      <c r="AS804" s="59"/>
      <c r="AT804" s="59"/>
      <c r="AU804" s="59"/>
      <c r="AV804" s="59"/>
      <c r="AW804" s="59"/>
      <c r="AX804" s="59"/>
      <c r="AY804" s="59"/>
    </row>
    <row r="805" spans="1:51" x14ac:dyDescent="0.2">
      <c r="A805" s="59"/>
      <c r="B805" s="59"/>
      <c r="C805" s="59"/>
      <c r="D805" s="59"/>
      <c r="E805" s="59"/>
      <c r="F805" s="59"/>
      <c r="G805" s="59"/>
      <c r="H805" s="60"/>
      <c r="I805" s="60"/>
      <c r="J805" s="61"/>
      <c r="K805" s="59"/>
      <c r="M805" s="59"/>
      <c r="N805" s="59"/>
      <c r="O805" s="59"/>
      <c r="R805" s="59"/>
      <c r="S805" s="59"/>
      <c r="T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  <c r="AI805" s="59"/>
      <c r="AJ805" s="59"/>
      <c r="AK805" s="59"/>
      <c r="AL805" s="59"/>
      <c r="AM805" s="59"/>
      <c r="AN805" s="59"/>
      <c r="AO805" s="59"/>
      <c r="AP805" s="59"/>
      <c r="AQ805" s="59"/>
      <c r="AR805" s="59"/>
      <c r="AS805" s="59"/>
      <c r="AT805" s="59"/>
      <c r="AU805" s="59"/>
      <c r="AV805" s="59"/>
      <c r="AW805" s="59"/>
      <c r="AX805" s="59"/>
      <c r="AY805" s="59"/>
    </row>
    <row r="806" spans="1:51" x14ac:dyDescent="0.2">
      <c r="A806" s="59"/>
      <c r="B806" s="59"/>
      <c r="C806" s="59"/>
      <c r="D806" s="59"/>
      <c r="E806" s="59"/>
      <c r="F806" s="59"/>
      <c r="G806" s="59"/>
      <c r="H806" s="60"/>
      <c r="I806" s="60"/>
      <c r="J806" s="61"/>
      <c r="K806" s="59"/>
      <c r="M806" s="59"/>
      <c r="N806" s="59"/>
      <c r="O806" s="59"/>
      <c r="R806" s="59"/>
      <c r="S806" s="59"/>
      <c r="T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  <c r="AI806" s="59"/>
      <c r="AJ806" s="59"/>
      <c r="AK806" s="59"/>
      <c r="AL806" s="59"/>
      <c r="AM806" s="59"/>
      <c r="AN806" s="59"/>
      <c r="AO806" s="59"/>
      <c r="AP806" s="59"/>
      <c r="AQ806" s="59"/>
      <c r="AR806" s="59"/>
      <c r="AS806" s="59"/>
      <c r="AT806" s="59"/>
      <c r="AU806" s="59"/>
      <c r="AV806" s="59"/>
      <c r="AW806" s="59"/>
      <c r="AX806" s="59"/>
      <c r="AY806" s="59"/>
    </row>
    <row r="807" spans="1:51" x14ac:dyDescent="0.2">
      <c r="A807" s="59"/>
      <c r="B807" s="59"/>
      <c r="C807" s="59"/>
      <c r="D807" s="59"/>
      <c r="E807" s="59"/>
      <c r="F807" s="59"/>
      <c r="G807" s="59"/>
      <c r="H807" s="60"/>
      <c r="I807" s="60"/>
      <c r="J807" s="61"/>
      <c r="K807" s="59"/>
      <c r="M807" s="59"/>
      <c r="N807" s="59"/>
      <c r="O807" s="59"/>
      <c r="R807" s="59"/>
      <c r="S807" s="59"/>
      <c r="T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  <c r="AI807" s="59"/>
      <c r="AJ807" s="59"/>
      <c r="AK807" s="59"/>
      <c r="AL807" s="59"/>
      <c r="AM807" s="59"/>
      <c r="AN807" s="59"/>
      <c r="AO807" s="59"/>
      <c r="AP807" s="59"/>
      <c r="AQ807" s="59"/>
      <c r="AR807" s="59"/>
      <c r="AS807" s="59"/>
      <c r="AT807" s="59"/>
      <c r="AU807" s="59"/>
      <c r="AV807" s="59"/>
      <c r="AW807" s="59"/>
      <c r="AX807" s="59"/>
      <c r="AY807" s="59"/>
    </row>
    <row r="808" spans="1:51" x14ac:dyDescent="0.2">
      <c r="A808" s="59"/>
      <c r="B808" s="59"/>
      <c r="C808" s="59"/>
      <c r="D808" s="59"/>
      <c r="E808" s="59"/>
      <c r="F808" s="59"/>
      <c r="G808" s="59"/>
      <c r="H808" s="60"/>
      <c r="I808" s="60"/>
      <c r="J808" s="61"/>
      <c r="K808" s="59"/>
      <c r="M808" s="59"/>
      <c r="N808" s="59"/>
      <c r="O808" s="59"/>
      <c r="R808" s="59"/>
      <c r="S808" s="59"/>
      <c r="T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/>
      <c r="AJ808" s="59"/>
      <c r="AK808" s="59"/>
      <c r="AL808" s="59"/>
      <c r="AM808" s="59"/>
      <c r="AN808" s="59"/>
      <c r="AO808" s="59"/>
      <c r="AP808" s="59"/>
      <c r="AQ808" s="59"/>
      <c r="AR808" s="59"/>
      <c r="AS808" s="59"/>
      <c r="AT808" s="59"/>
      <c r="AU808" s="59"/>
      <c r="AV808" s="59"/>
      <c r="AW808" s="59"/>
      <c r="AX808" s="59"/>
      <c r="AY808" s="59"/>
    </row>
    <row r="809" spans="1:51" x14ac:dyDescent="0.2">
      <c r="A809" s="59"/>
      <c r="B809" s="59"/>
      <c r="C809" s="59"/>
      <c r="D809" s="59"/>
      <c r="E809" s="59"/>
      <c r="F809" s="59"/>
      <c r="G809" s="59"/>
      <c r="H809" s="60"/>
      <c r="I809" s="60"/>
      <c r="J809" s="61"/>
      <c r="K809" s="59"/>
      <c r="M809" s="59"/>
      <c r="N809" s="59"/>
      <c r="O809" s="59"/>
      <c r="R809" s="59"/>
      <c r="S809" s="59"/>
      <c r="T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  <c r="AH809" s="59"/>
      <c r="AI809" s="59"/>
      <c r="AJ809" s="59"/>
      <c r="AK809" s="59"/>
      <c r="AL809" s="59"/>
      <c r="AM809" s="59"/>
      <c r="AN809" s="59"/>
      <c r="AO809" s="59"/>
      <c r="AP809" s="59"/>
      <c r="AQ809" s="59"/>
      <c r="AR809" s="59"/>
      <c r="AS809" s="59"/>
      <c r="AT809" s="59"/>
      <c r="AU809" s="59"/>
      <c r="AV809" s="59"/>
      <c r="AW809" s="59"/>
      <c r="AX809" s="59"/>
      <c r="AY809" s="59"/>
    </row>
    <row r="810" spans="1:51" x14ac:dyDescent="0.2">
      <c r="A810" s="59"/>
      <c r="B810" s="59"/>
      <c r="C810" s="59"/>
      <c r="D810" s="59"/>
      <c r="E810" s="59"/>
      <c r="F810" s="59"/>
      <c r="G810" s="59"/>
      <c r="H810" s="60"/>
      <c r="I810" s="60"/>
      <c r="J810" s="61"/>
      <c r="K810" s="59"/>
      <c r="M810" s="59"/>
      <c r="N810" s="59"/>
      <c r="O810" s="59"/>
      <c r="R810" s="59"/>
      <c r="S810" s="59"/>
      <c r="T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  <c r="AI810" s="59"/>
      <c r="AJ810" s="59"/>
      <c r="AK810" s="59"/>
      <c r="AL810" s="59"/>
      <c r="AM810" s="59"/>
      <c r="AN810" s="59"/>
      <c r="AO810" s="59"/>
      <c r="AP810" s="59"/>
      <c r="AQ810" s="59"/>
      <c r="AR810" s="59"/>
      <c r="AS810" s="59"/>
      <c r="AT810" s="59"/>
      <c r="AU810" s="59"/>
      <c r="AV810" s="59"/>
      <c r="AW810" s="59"/>
      <c r="AX810" s="59"/>
      <c r="AY810" s="59"/>
    </row>
    <row r="811" spans="1:51" x14ac:dyDescent="0.2">
      <c r="A811" s="59"/>
      <c r="B811" s="59"/>
      <c r="C811" s="59"/>
      <c r="D811" s="59"/>
      <c r="E811" s="59"/>
      <c r="F811" s="59"/>
      <c r="G811" s="59"/>
      <c r="H811" s="60"/>
      <c r="I811" s="60"/>
      <c r="J811" s="61"/>
      <c r="K811" s="59"/>
      <c r="M811" s="59"/>
      <c r="N811" s="59"/>
      <c r="O811" s="59"/>
      <c r="R811" s="59"/>
      <c r="S811" s="59"/>
      <c r="T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  <c r="AH811" s="59"/>
      <c r="AI811" s="59"/>
      <c r="AJ811" s="59"/>
      <c r="AK811" s="59"/>
      <c r="AL811" s="59"/>
      <c r="AM811" s="59"/>
      <c r="AN811" s="59"/>
      <c r="AO811" s="59"/>
      <c r="AP811" s="59"/>
      <c r="AQ811" s="59"/>
      <c r="AR811" s="59"/>
      <c r="AS811" s="59"/>
      <c r="AT811" s="59"/>
      <c r="AU811" s="59"/>
      <c r="AV811" s="59"/>
      <c r="AW811" s="59"/>
      <c r="AX811" s="59"/>
      <c r="AY811" s="59"/>
    </row>
    <row r="812" spans="1:51" x14ac:dyDescent="0.2">
      <c r="A812" s="59"/>
      <c r="B812" s="59"/>
      <c r="C812" s="59"/>
      <c r="D812" s="59"/>
      <c r="E812" s="59"/>
      <c r="F812" s="59"/>
      <c r="G812" s="59"/>
      <c r="H812" s="60"/>
      <c r="I812" s="60"/>
      <c r="J812" s="61"/>
      <c r="K812" s="59"/>
      <c r="M812" s="59"/>
      <c r="N812" s="59"/>
      <c r="O812" s="59"/>
      <c r="R812" s="59"/>
      <c r="S812" s="59"/>
      <c r="T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  <c r="AK812" s="59"/>
      <c r="AL812" s="59"/>
      <c r="AM812" s="59"/>
      <c r="AN812" s="59"/>
      <c r="AO812" s="59"/>
      <c r="AP812" s="59"/>
      <c r="AQ812" s="59"/>
      <c r="AR812" s="59"/>
      <c r="AS812" s="59"/>
      <c r="AT812" s="59"/>
      <c r="AU812" s="59"/>
      <c r="AV812" s="59"/>
      <c r="AW812" s="59"/>
      <c r="AX812" s="59"/>
      <c r="AY812" s="59"/>
    </row>
    <row r="813" spans="1:51" x14ac:dyDescent="0.2">
      <c r="A813" s="59"/>
      <c r="B813" s="59"/>
      <c r="C813" s="59"/>
      <c r="D813" s="59"/>
      <c r="E813" s="59"/>
      <c r="F813" s="59"/>
      <c r="G813" s="59"/>
      <c r="H813" s="60"/>
      <c r="I813" s="60"/>
      <c r="J813" s="61"/>
      <c r="K813" s="59"/>
      <c r="M813" s="59"/>
      <c r="N813" s="59"/>
      <c r="O813" s="59"/>
      <c r="R813" s="59"/>
      <c r="S813" s="59"/>
      <c r="T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  <c r="AI813" s="59"/>
      <c r="AJ813" s="59"/>
      <c r="AK813" s="59"/>
      <c r="AL813" s="59"/>
      <c r="AM813" s="59"/>
      <c r="AN813" s="59"/>
      <c r="AO813" s="59"/>
      <c r="AP813" s="59"/>
      <c r="AQ813" s="59"/>
      <c r="AR813" s="59"/>
      <c r="AS813" s="59"/>
      <c r="AT813" s="59"/>
      <c r="AU813" s="59"/>
      <c r="AV813" s="59"/>
      <c r="AW813" s="59"/>
      <c r="AX813" s="59"/>
      <c r="AY813" s="59"/>
    </row>
    <row r="814" spans="1:51" x14ac:dyDescent="0.2">
      <c r="A814" s="59"/>
      <c r="B814" s="59"/>
      <c r="C814" s="59"/>
      <c r="D814" s="59"/>
      <c r="E814" s="59"/>
      <c r="F814" s="59"/>
      <c r="G814" s="59"/>
      <c r="H814" s="60"/>
      <c r="I814" s="60"/>
      <c r="J814" s="61"/>
      <c r="K814" s="59"/>
      <c r="M814" s="59"/>
      <c r="N814" s="59"/>
      <c r="O814" s="59"/>
      <c r="R814" s="59"/>
      <c r="S814" s="59"/>
      <c r="T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  <c r="AI814" s="59"/>
      <c r="AJ814" s="59"/>
      <c r="AK814" s="59"/>
      <c r="AL814" s="59"/>
      <c r="AM814" s="59"/>
      <c r="AN814" s="59"/>
      <c r="AO814" s="59"/>
      <c r="AP814" s="59"/>
      <c r="AQ814" s="59"/>
      <c r="AR814" s="59"/>
      <c r="AS814" s="59"/>
      <c r="AT814" s="59"/>
      <c r="AU814" s="59"/>
      <c r="AV814" s="59"/>
      <c r="AW814" s="59"/>
      <c r="AX814" s="59"/>
      <c r="AY814" s="59"/>
    </row>
    <row r="815" spans="1:51" x14ac:dyDescent="0.2">
      <c r="A815" s="59"/>
      <c r="B815" s="59"/>
      <c r="C815" s="59"/>
      <c r="D815" s="59"/>
      <c r="E815" s="59"/>
      <c r="F815" s="59"/>
      <c r="G815" s="59"/>
      <c r="H815" s="60"/>
      <c r="I815" s="60"/>
      <c r="J815" s="61"/>
      <c r="K815" s="59"/>
      <c r="M815" s="59"/>
      <c r="N815" s="59"/>
      <c r="O815" s="59"/>
      <c r="R815" s="59"/>
      <c r="S815" s="59"/>
      <c r="T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  <c r="AI815" s="59"/>
      <c r="AJ815" s="59"/>
      <c r="AK815" s="59"/>
      <c r="AL815" s="59"/>
      <c r="AM815" s="59"/>
      <c r="AN815" s="59"/>
      <c r="AO815" s="59"/>
      <c r="AP815" s="59"/>
      <c r="AQ815" s="59"/>
      <c r="AR815" s="59"/>
      <c r="AS815" s="59"/>
      <c r="AT815" s="59"/>
      <c r="AU815" s="59"/>
      <c r="AV815" s="59"/>
      <c r="AW815" s="59"/>
      <c r="AX815" s="59"/>
      <c r="AY815" s="59"/>
    </row>
    <row r="816" spans="1:51" x14ac:dyDescent="0.2">
      <c r="A816" s="59"/>
      <c r="B816" s="59"/>
      <c r="C816" s="59"/>
      <c r="D816" s="59"/>
      <c r="E816" s="59"/>
      <c r="F816" s="59"/>
      <c r="G816" s="59"/>
      <c r="H816" s="60"/>
      <c r="I816" s="60"/>
      <c r="J816" s="61"/>
      <c r="K816" s="59"/>
      <c r="M816" s="59"/>
      <c r="N816" s="59"/>
      <c r="O816" s="59"/>
      <c r="R816" s="59"/>
      <c r="S816" s="59"/>
      <c r="T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  <c r="AI816" s="59"/>
      <c r="AJ816" s="59"/>
      <c r="AK816" s="59"/>
      <c r="AL816" s="59"/>
      <c r="AM816" s="59"/>
      <c r="AN816" s="59"/>
      <c r="AO816" s="59"/>
      <c r="AP816" s="59"/>
      <c r="AQ816" s="59"/>
      <c r="AR816" s="59"/>
      <c r="AS816" s="59"/>
      <c r="AT816" s="59"/>
      <c r="AU816" s="59"/>
      <c r="AV816" s="59"/>
      <c r="AW816" s="59"/>
      <c r="AX816" s="59"/>
      <c r="AY816" s="59"/>
    </row>
    <row r="817" spans="1:51" x14ac:dyDescent="0.2">
      <c r="A817" s="59"/>
      <c r="B817" s="59"/>
      <c r="C817" s="59"/>
      <c r="D817" s="59"/>
      <c r="E817" s="59"/>
      <c r="F817" s="59"/>
      <c r="G817" s="59"/>
      <c r="H817" s="60"/>
      <c r="I817" s="60"/>
      <c r="J817" s="61"/>
      <c r="K817" s="59"/>
      <c r="M817" s="59"/>
      <c r="N817" s="59"/>
      <c r="O817" s="59"/>
      <c r="R817" s="59"/>
      <c r="S817" s="59"/>
      <c r="T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  <c r="AI817" s="59"/>
      <c r="AJ817" s="59"/>
      <c r="AK817" s="59"/>
      <c r="AL817" s="59"/>
      <c r="AM817" s="59"/>
      <c r="AN817" s="59"/>
      <c r="AO817" s="59"/>
      <c r="AP817" s="59"/>
      <c r="AQ817" s="59"/>
      <c r="AR817" s="59"/>
      <c r="AS817" s="59"/>
      <c r="AT817" s="59"/>
      <c r="AU817" s="59"/>
      <c r="AV817" s="59"/>
      <c r="AW817" s="59"/>
      <c r="AX817" s="59"/>
      <c r="AY817" s="59"/>
    </row>
    <row r="818" spans="1:51" x14ac:dyDescent="0.2">
      <c r="A818" s="59"/>
      <c r="B818" s="59"/>
      <c r="C818" s="59"/>
      <c r="D818" s="59"/>
      <c r="E818" s="59"/>
      <c r="F818" s="59"/>
      <c r="G818" s="59"/>
      <c r="H818" s="60"/>
      <c r="I818" s="60"/>
      <c r="J818" s="61"/>
      <c r="K818" s="59"/>
      <c r="M818" s="59"/>
      <c r="N818" s="59"/>
      <c r="O818" s="59"/>
      <c r="R818" s="59"/>
      <c r="S818" s="59"/>
      <c r="T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  <c r="AI818" s="59"/>
      <c r="AJ818" s="59"/>
      <c r="AK818" s="59"/>
      <c r="AL818" s="59"/>
      <c r="AM818" s="59"/>
      <c r="AN818" s="59"/>
      <c r="AO818" s="59"/>
      <c r="AP818" s="59"/>
      <c r="AQ818" s="59"/>
      <c r="AR818" s="59"/>
      <c r="AS818" s="59"/>
      <c r="AT818" s="59"/>
      <c r="AU818" s="59"/>
      <c r="AV818" s="59"/>
      <c r="AW818" s="59"/>
      <c r="AX818" s="59"/>
      <c r="AY818" s="59"/>
    </row>
    <row r="819" spans="1:51" x14ac:dyDescent="0.2">
      <c r="A819" s="59"/>
      <c r="B819" s="59"/>
      <c r="C819" s="59"/>
      <c r="D819" s="59"/>
      <c r="E819" s="59"/>
      <c r="F819" s="59"/>
      <c r="G819" s="59"/>
      <c r="H819" s="60"/>
      <c r="I819" s="60"/>
      <c r="J819" s="61"/>
      <c r="K819" s="59"/>
      <c r="M819" s="59"/>
      <c r="N819" s="59"/>
      <c r="O819" s="59"/>
      <c r="R819" s="59"/>
      <c r="S819" s="59"/>
      <c r="T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  <c r="AH819" s="59"/>
      <c r="AI819" s="59"/>
      <c r="AJ819" s="59"/>
      <c r="AK819" s="59"/>
      <c r="AL819" s="59"/>
      <c r="AM819" s="59"/>
      <c r="AN819" s="59"/>
      <c r="AO819" s="59"/>
      <c r="AP819" s="59"/>
      <c r="AQ819" s="59"/>
      <c r="AR819" s="59"/>
      <c r="AS819" s="59"/>
      <c r="AT819" s="59"/>
      <c r="AU819" s="59"/>
      <c r="AV819" s="59"/>
      <c r="AW819" s="59"/>
      <c r="AX819" s="59"/>
      <c r="AY819" s="59"/>
    </row>
    <row r="820" spans="1:51" x14ac:dyDescent="0.2">
      <c r="A820" s="59"/>
      <c r="B820" s="59"/>
      <c r="C820" s="59"/>
      <c r="D820" s="59"/>
      <c r="E820" s="59"/>
      <c r="F820" s="59"/>
      <c r="G820" s="59"/>
      <c r="H820" s="60"/>
      <c r="I820" s="60"/>
      <c r="J820" s="61"/>
      <c r="K820" s="59"/>
      <c r="M820" s="59"/>
      <c r="N820" s="59"/>
      <c r="O820" s="59"/>
      <c r="R820" s="59"/>
      <c r="S820" s="59"/>
      <c r="T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  <c r="AI820" s="59"/>
      <c r="AJ820" s="59"/>
      <c r="AK820" s="59"/>
      <c r="AL820" s="59"/>
      <c r="AM820" s="59"/>
      <c r="AN820" s="59"/>
      <c r="AO820" s="59"/>
      <c r="AP820" s="59"/>
      <c r="AQ820" s="59"/>
      <c r="AR820" s="59"/>
      <c r="AS820" s="59"/>
      <c r="AT820" s="59"/>
      <c r="AU820" s="59"/>
      <c r="AV820" s="59"/>
      <c r="AW820" s="59"/>
      <c r="AX820" s="59"/>
      <c r="AY820" s="59"/>
    </row>
    <row r="821" spans="1:51" x14ac:dyDescent="0.2">
      <c r="A821" s="59"/>
      <c r="B821" s="59"/>
      <c r="C821" s="59"/>
      <c r="D821" s="59"/>
      <c r="E821" s="59"/>
      <c r="F821" s="59"/>
      <c r="G821" s="59"/>
      <c r="H821" s="60"/>
      <c r="I821" s="60"/>
      <c r="J821" s="61"/>
      <c r="K821" s="59"/>
      <c r="M821" s="59"/>
      <c r="N821" s="59"/>
      <c r="O821" s="59"/>
      <c r="R821" s="59"/>
      <c r="S821" s="59"/>
      <c r="T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  <c r="AI821" s="59"/>
      <c r="AJ821" s="59"/>
      <c r="AK821" s="59"/>
      <c r="AL821" s="59"/>
      <c r="AM821" s="59"/>
      <c r="AN821" s="59"/>
      <c r="AO821" s="59"/>
      <c r="AP821" s="59"/>
      <c r="AQ821" s="59"/>
      <c r="AR821" s="59"/>
      <c r="AS821" s="59"/>
      <c r="AT821" s="59"/>
      <c r="AU821" s="59"/>
      <c r="AV821" s="59"/>
      <c r="AW821" s="59"/>
      <c r="AX821" s="59"/>
      <c r="AY821" s="59"/>
    </row>
    <row r="822" spans="1:51" x14ac:dyDescent="0.2">
      <c r="A822" s="59"/>
      <c r="B822" s="59"/>
      <c r="C822" s="59"/>
      <c r="D822" s="59"/>
      <c r="E822" s="59"/>
      <c r="F822" s="59"/>
      <c r="G822" s="59"/>
      <c r="H822" s="60"/>
      <c r="I822" s="60"/>
      <c r="J822" s="61"/>
      <c r="K822" s="59"/>
      <c r="M822" s="59"/>
      <c r="N822" s="59"/>
      <c r="O822" s="59"/>
      <c r="R822" s="59"/>
      <c r="S822" s="59"/>
      <c r="T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  <c r="AI822" s="59"/>
      <c r="AJ822" s="59"/>
      <c r="AK822" s="59"/>
      <c r="AL822" s="59"/>
      <c r="AM822" s="59"/>
      <c r="AN822" s="59"/>
      <c r="AO822" s="59"/>
      <c r="AP822" s="59"/>
      <c r="AQ822" s="59"/>
      <c r="AR822" s="59"/>
      <c r="AS822" s="59"/>
      <c r="AT822" s="59"/>
      <c r="AU822" s="59"/>
      <c r="AV822" s="59"/>
      <c r="AW822" s="59"/>
      <c r="AX822" s="59"/>
      <c r="AY822" s="59"/>
    </row>
    <row r="823" spans="1:51" x14ac:dyDescent="0.2">
      <c r="A823" s="59"/>
      <c r="B823" s="59"/>
      <c r="C823" s="59"/>
      <c r="D823" s="59"/>
      <c r="E823" s="59"/>
      <c r="F823" s="59"/>
      <c r="G823" s="59"/>
      <c r="H823" s="60"/>
      <c r="I823" s="60"/>
      <c r="J823" s="61"/>
      <c r="K823" s="59"/>
      <c r="M823" s="59"/>
      <c r="N823" s="59"/>
      <c r="O823" s="59"/>
      <c r="R823" s="59"/>
      <c r="S823" s="59"/>
      <c r="T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  <c r="AI823" s="59"/>
      <c r="AJ823" s="59"/>
      <c r="AK823" s="59"/>
      <c r="AL823" s="59"/>
      <c r="AM823" s="59"/>
      <c r="AN823" s="59"/>
      <c r="AO823" s="59"/>
      <c r="AP823" s="59"/>
      <c r="AQ823" s="59"/>
      <c r="AR823" s="59"/>
      <c r="AS823" s="59"/>
      <c r="AT823" s="59"/>
      <c r="AU823" s="59"/>
      <c r="AV823" s="59"/>
      <c r="AW823" s="59"/>
      <c r="AX823" s="59"/>
      <c r="AY823" s="59"/>
    </row>
    <row r="824" spans="1:51" x14ac:dyDescent="0.2">
      <c r="A824" s="59"/>
      <c r="B824" s="59"/>
      <c r="C824" s="59"/>
      <c r="D824" s="59"/>
      <c r="E824" s="59"/>
      <c r="F824" s="59"/>
      <c r="G824" s="59"/>
      <c r="H824" s="60"/>
      <c r="I824" s="60"/>
      <c r="J824" s="61"/>
      <c r="K824" s="59"/>
      <c r="M824" s="59"/>
      <c r="N824" s="59"/>
      <c r="O824" s="59"/>
      <c r="R824" s="59"/>
      <c r="S824" s="59"/>
      <c r="T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  <c r="AK824" s="59"/>
      <c r="AL824" s="59"/>
      <c r="AM824" s="59"/>
      <c r="AN824" s="59"/>
      <c r="AO824" s="59"/>
      <c r="AP824" s="59"/>
      <c r="AQ824" s="59"/>
      <c r="AR824" s="59"/>
      <c r="AS824" s="59"/>
      <c r="AT824" s="59"/>
      <c r="AU824" s="59"/>
      <c r="AV824" s="59"/>
      <c r="AW824" s="59"/>
      <c r="AX824" s="59"/>
      <c r="AY824" s="59"/>
    </row>
    <row r="825" spans="1:51" x14ac:dyDescent="0.2">
      <c r="A825" s="59"/>
      <c r="B825" s="59"/>
      <c r="C825" s="59"/>
      <c r="D825" s="59"/>
      <c r="E825" s="59"/>
      <c r="F825" s="59"/>
      <c r="G825" s="59"/>
      <c r="H825" s="60"/>
      <c r="I825" s="60"/>
      <c r="J825" s="61"/>
      <c r="K825" s="59"/>
      <c r="M825" s="59"/>
      <c r="N825" s="59"/>
      <c r="O825" s="59"/>
      <c r="R825" s="59"/>
      <c r="S825" s="59"/>
      <c r="T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  <c r="AI825" s="59"/>
      <c r="AJ825" s="59"/>
      <c r="AK825" s="59"/>
      <c r="AL825" s="59"/>
      <c r="AM825" s="59"/>
      <c r="AN825" s="59"/>
      <c r="AO825" s="59"/>
      <c r="AP825" s="59"/>
      <c r="AQ825" s="59"/>
      <c r="AR825" s="59"/>
      <c r="AS825" s="59"/>
      <c r="AT825" s="59"/>
      <c r="AU825" s="59"/>
      <c r="AV825" s="59"/>
      <c r="AW825" s="59"/>
      <c r="AX825" s="59"/>
      <c r="AY825" s="59"/>
    </row>
    <row r="826" spans="1:51" x14ac:dyDescent="0.2">
      <c r="A826" s="59"/>
      <c r="B826" s="59"/>
      <c r="C826" s="59"/>
      <c r="D826" s="59"/>
      <c r="E826" s="59"/>
      <c r="F826" s="59"/>
      <c r="G826" s="59"/>
      <c r="H826" s="60"/>
      <c r="I826" s="60"/>
      <c r="J826" s="61"/>
      <c r="K826" s="59"/>
      <c r="M826" s="59"/>
      <c r="N826" s="59"/>
      <c r="O826" s="59"/>
      <c r="R826" s="59"/>
      <c r="S826" s="59"/>
      <c r="T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  <c r="AI826" s="59"/>
      <c r="AJ826" s="59"/>
      <c r="AK826" s="59"/>
      <c r="AL826" s="59"/>
      <c r="AM826" s="59"/>
      <c r="AN826" s="59"/>
      <c r="AO826" s="59"/>
      <c r="AP826" s="59"/>
      <c r="AQ826" s="59"/>
      <c r="AR826" s="59"/>
      <c r="AS826" s="59"/>
      <c r="AT826" s="59"/>
      <c r="AU826" s="59"/>
      <c r="AV826" s="59"/>
      <c r="AW826" s="59"/>
      <c r="AX826" s="59"/>
      <c r="AY826" s="59"/>
    </row>
    <row r="827" spans="1:51" x14ac:dyDescent="0.2">
      <c r="A827" s="59"/>
      <c r="B827" s="59"/>
      <c r="C827" s="59"/>
      <c r="D827" s="59"/>
      <c r="E827" s="59"/>
      <c r="F827" s="59"/>
      <c r="G827" s="59"/>
      <c r="H827" s="60"/>
      <c r="I827" s="60"/>
      <c r="J827" s="61"/>
      <c r="K827" s="59"/>
      <c r="M827" s="59"/>
      <c r="N827" s="59"/>
      <c r="O827" s="59"/>
      <c r="R827" s="59"/>
      <c r="S827" s="59"/>
      <c r="T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  <c r="AI827" s="59"/>
      <c r="AJ827" s="59"/>
      <c r="AK827" s="59"/>
      <c r="AL827" s="59"/>
      <c r="AM827" s="59"/>
      <c r="AN827" s="59"/>
      <c r="AO827" s="59"/>
      <c r="AP827" s="59"/>
      <c r="AQ827" s="59"/>
      <c r="AR827" s="59"/>
      <c r="AS827" s="59"/>
      <c r="AT827" s="59"/>
      <c r="AU827" s="59"/>
      <c r="AV827" s="59"/>
      <c r="AW827" s="59"/>
      <c r="AX827" s="59"/>
      <c r="AY827" s="59"/>
    </row>
    <row r="828" spans="1:51" x14ac:dyDescent="0.2">
      <c r="A828" s="59"/>
      <c r="B828" s="59"/>
      <c r="C828" s="59"/>
      <c r="D828" s="59"/>
      <c r="E828" s="59"/>
      <c r="F828" s="59"/>
      <c r="G828" s="59"/>
      <c r="H828" s="60"/>
      <c r="I828" s="60"/>
      <c r="J828" s="61"/>
      <c r="K828" s="59"/>
      <c r="M828" s="59"/>
      <c r="N828" s="59"/>
      <c r="O828" s="59"/>
      <c r="R828" s="59"/>
      <c r="S828" s="59"/>
      <c r="T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  <c r="AK828" s="59"/>
      <c r="AL828" s="59"/>
      <c r="AM828" s="59"/>
      <c r="AN828" s="59"/>
      <c r="AO828" s="59"/>
      <c r="AP828" s="59"/>
      <c r="AQ828" s="59"/>
      <c r="AR828" s="59"/>
      <c r="AS828" s="59"/>
      <c r="AT828" s="59"/>
      <c r="AU828" s="59"/>
      <c r="AV828" s="59"/>
      <c r="AW828" s="59"/>
      <c r="AX828" s="59"/>
      <c r="AY828" s="59"/>
    </row>
    <row r="829" spans="1:51" x14ac:dyDescent="0.2">
      <c r="A829" s="59"/>
      <c r="B829" s="59"/>
      <c r="C829" s="59"/>
      <c r="D829" s="59"/>
      <c r="E829" s="59"/>
      <c r="F829" s="59"/>
      <c r="G829" s="59"/>
      <c r="H829" s="60"/>
      <c r="I829" s="60"/>
      <c r="J829" s="61"/>
      <c r="K829" s="59"/>
      <c r="M829" s="59"/>
      <c r="N829" s="59"/>
      <c r="O829" s="59"/>
      <c r="R829" s="59"/>
      <c r="S829" s="59"/>
      <c r="T829" s="59"/>
      <c r="V829" s="59"/>
      <c r="W829" s="59"/>
      <c r="X829" s="59"/>
      <c r="Y829" s="59"/>
      <c r="Z829" s="59"/>
      <c r="AA829" s="59"/>
      <c r="AB829" s="59"/>
      <c r="AC829" s="59"/>
      <c r="AD829" s="59"/>
      <c r="AE829" s="59"/>
      <c r="AF829" s="59"/>
      <c r="AG829" s="59"/>
      <c r="AH829" s="59"/>
      <c r="AI829" s="59"/>
      <c r="AJ829" s="59"/>
      <c r="AK829" s="59"/>
      <c r="AL829" s="59"/>
      <c r="AM829" s="59"/>
      <c r="AN829" s="59"/>
      <c r="AO829" s="59"/>
      <c r="AP829" s="59"/>
      <c r="AQ829" s="59"/>
      <c r="AR829" s="59"/>
      <c r="AS829" s="59"/>
      <c r="AT829" s="59"/>
      <c r="AU829" s="59"/>
      <c r="AV829" s="59"/>
      <c r="AW829" s="59"/>
      <c r="AX829" s="59"/>
      <c r="AY829" s="59"/>
    </row>
    <row r="830" spans="1:51" x14ac:dyDescent="0.2">
      <c r="A830" s="59"/>
      <c r="B830" s="59"/>
      <c r="C830" s="59"/>
      <c r="D830" s="59"/>
      <c r="E830" s="59"/>
      <c r="F830" s="59"/>
      <c r="G830" s="59"/>
      <c r="H830" s="60"/>
      <c r="I830" s="60"/>
      <c r="J830" s="61"/>
      <c r="K830" s="59"/>
      <c r="M830" s="59"/>
      <c r="N830" s="59"/>
      <c r="O830" s="59"/>
      <c r="R830" s="59"/>
      <c r="S830" s="59"/>
      <c r="T830" s="59"/>
      <c r="V830" s="59"/>
      <c r="W830" s="59"/>
      <c r="X830" s="59"/>
      <c r="Y830" s="59"/>
      <c r="Z830" s="59"/>
      <c r="AA830" s="59"/>
      <c r="AB830" s="59"/>
      <c r="AC830" s="59"/>
      <c r="AD830" s="59"/>
      <c r="AE830" s="59"/>
      <c r="AF830" s="59"/>
      <c r="AG830" s="59"/>
      <c r="AH830" s="59"/>
      <c r="AI830" s="59"/>
      <c r="AJ830" s="59"/>
      <c r="AK830" s="59"/>
      <c r="AL830" s="59"/>
      <c r="AM830" s="59"/>
      <c r="AN830" s="59"/>
      <c r="AO830" s="59"/>
      <c r="AP830" s="59"/>
      <c r="AQ830" s="59"/>
      <c r="AR830" s="59"/>
      <c r="AS830" s="59"/>
      <c r="AT830" s="59"/>
      <c r="AU830" s="59"/>
      <c r="AV830" s="59"/>
      <c r="AW830" s="59"/>
      <c r="AX830" s="59"/>
      <c r="AY830" s="59"/>
    </row>
    <row r="831" spans="1:51" x14ac:dyDescent="0.2">
      <c r="A831" s="59"/>
      <c r="B831" s="59"/>
      <c r="C831" s="59"/>
      <c r="D831" s="59"/>
      <c r="E831" s="59"/>
      <c r="F831" s="59"/>
      <c r="G831" s="59"/>
      <c r="H831" s="60"/>
      <c r="I831" s="60"/>
      <c r="J831" s="61"/>
      <c r="K831" s="59"/>
      <c r="M831" s="59"/>
      <c r="N831" s="59"/>
      <c r="O831" s="59"/>
      <c r="R831" s="59"/>
      <c r="S831" s="59"/>
      <c r="T831" s="59"/>
      <c r="V831" s="59"/>
      <c r="W831" s="59"/>
      <c r="X831" s="59"/>
      <c r="Y831" s="59"/>
      <c r="Z831" s="59"/>
      <c r="AA831" s="59"/>
      <c r="AB831" s="59"/>
      <c r="AC831" s="59"/>
      <c r="AD831" s="59"/>
      <c r="AE831" s="59"/>
      <c r="AF831" s="59"/>
      <c r="AG831" s="59"/>
      <c r="AH831" s="59"/>
      <c r="AI831" s="59"/>
      <c r="AJ831" s="59"/>
      <c r="AK831" s="59"/>
      <c r="AL831" s="59"/>
      <c r="AM831" s="59"/>
      <c r="AN831" s="59"/>
      <c r="AO831" s="59"/>
      <c r="AP831" s="59"/>
      <c r="AQ831" s="59"/>
      <c r="AR831" s="59"/>
      <c r="AS831" s="59"/>
      <c r="AT831" s="59"/>
      <c r="AU831" s="59"/>
      <c r="AV831" s="59"/>
      <c r="AW831" s="59"/>
      <c r="AX831" s="59"/>
      <c r="AY831" s="59"/>
    </row>
    <row r="832" spans="1:51" x14ac:dyDescent="0.2">
      <c r="A832" s="59"/>
      <c r="B832" s="59"/>
      <c r="C832" s="59"/>
      <c r="D832" s="59"/>
      <c r="E832" s="59"/>
      <c r="F832" s="59"/>
      <c r="G832" s="59"/>
      <c r="H832" s="60"/>
      <c r="I832" s="60"/>
      <c r="J832" s="61"/>
      <c r="K832" s="59"/>
      <c r="M832" s="59"/>
      <c r="N832" s="59"/>
      <c r="O832" s="59"/>
      <c r="R832" s="59"/>
      <c r="S832" s="59"/>
      <c r="T832" s="59"/>
      <c r="V832" s="59"/>
      <c r="W832" s="59"/>
      <c r="X832" s="59"/>
      <c r="Y832" s="59"/>
      <c r="Z832" s="59"/>
      <c r="AA832" s="59"/>
      <c r="AB832" s="59"/>
      <c r="AC832" s="59"/>
      <c r="AD832" s="59"/>
      <c r="AE832" s="59"/>
      <c r="AF832" s="59"/>
      <c r="AG832" s="59"/>
      <c r="AH832" s="59"/>
      <c r="AI832" s="59"/>
      <c r="AJ832" s="59"/>
      <c r="AK832" s="59"/>
      <c r="AL832" s="59"/>
      <c r="AM832" s="59"/>
      <c r="AN832" s="59"/>
      <c r="AO832" s="59"/>
      <c r="AP832" s="59"/>
      <c r="AQ832" s="59"/>
      <c r="AR832" s="59"/>
      <c r="AS832" s="59"/>
      <c r="AT832" s="59"/>
      <c r="AU832" s="59"/>
      <c r="AV832" s="59"/>
      <c r="AW832" s="59"/>
      <c r="AX832" s="59"/>
      <c r="AY832" s="59"/>
    </row>
    <row r="833" spans="1:51" x14ac:dyDescent="0.2">
      <c r="A833" s="59"/>
      <c r="B833" s="59"/>
      <c r="C833" s="59"/>
      <c r="D833" s="59"/>
      <c r="E833" s="59"/>
      <c r="F833" s="59"/>
      <c r="G833" s="59"/>
      <c r="H833" s="60"/>
      <c r="I833" s="60"/>
      <c r="J833" s="61"/>
      <c r="K833" s="59"/>
      <c r="M833" s="59"/>
      <c r="N833" s="59"/>
      <c r="O833" s="59"/>
      <c r="R833" s="59"/>
      <c r="S833" s="59"/>
      <c r="T833" s="59"/>
      <c r="V833" s="59"/>
      <c r="W833" s="59"/>
      <c r="X833" s="59"/>
      <c r="Y833" s="59"/>
      <c r="Z833" s="59"/>
      <c r="AA833" s="59"/>
      <c r="AB833" s="59"/>
      <c r="AC833" s="59"/>
      <c r="AD833" s="59"/>
      <c r="AE833" s="59"/>
      <c r="AF833" s="59"/>
      <c r="AG833" s="59"/>
      <c r="AH833" s="59"/>
      <c r="AI833" s="59"/>
      <c r="AJ833" s="59"/>
      <c r="AK833" s="59"/>
      <c r="AL833" s="59"/>
      <c r="AM833" s="59"/>
      <c r="AN833" s="59"/>
      <c r="AO833" s="59"/>
      <c r="AP833" s="59"/>
      <c r="AQ833" s="59"/>
      <c r="AR833" s="59"/>
      <c r="AS833" s="59"/>
      <c r="AT833" s="59"/>
      <c r="AU833" s="59"/>
      <c r="AV833" s="59"/>
      <c r="AW833" s="59"/>
      <c r="AX833" s="59"/>
      <c r="AY833" s="59"/>
    </row>
    <row r="834" spans="1:51" x14ac:dyDescent="0.2">
      <c r="A834" s="59"/>
      <c r="B834" s="59"/>
      <c r="C834" s="59"/>
      <c r="D834" s="59"/>
      <c r="E834" s="59"/>
      <c r="F834" s="59"/>
      <c r="G834" s="59"/>
      <c r="H834" s="60"/>
      <c r="I834" s="60"/>
      <c r="J834" s="61"/>
      <c r="K834" s="59"/>
      <c r="M834" s="59"/>
      <c r="N834" s="59"/>
      <c r="O834" s="59"/>
      <c r="R834" s="59"/>
      <c r="S834" s="59"/>
      <c r="T834" s="59"/>
      <c r="V834" s="59"/>
      <c r="W834" s="59"/>
      <c r="X834" s="59"/>
      <c r="Y834" s="59"/>
      <c r="Z834" s="59"/>
      <c r="AA834" s="59"/>
      <c r="AB834" s="59"/>
      <c r="AC834" s="59"/>
      <c r="AD834" s="59"/>
      <c r="AE834" s="59"/>
      <c r="AF834" s="59"/>
      <c r="AG834" s="59"/>
      <c r="AH834" s="59"/>
      <c r="AI834" s="59"/>
      <c r="AJ834" s="59"/>
      <c r="AK834" s="59"/>
      <c r="AL834" s="59"/>
      <c r="AM834" s="59"/>
      <c r="AN834" s="59"/>
      <c r="AO834" s="59"/>
      <c r="AP834" s="59"/>
      <c r="AQ834" s="59"/>
      <c r="AR834" s="59"/>
      <c r="AS834" s="59"/>
      <c r="AT834" s="59"/>
      <c r="AU834" s="59"/>
      <c r="AV834" s="59"/>
      <c r="AW834" s="59"/>
      <c r="AX834" s="59"/>
      <c r="AY834" s="59"/>
    </row>
    <row r="835" spans="1:51" x14ac:dyDescent="0.2">
      <c r="A835" s="59"/>
      <c r="B835" s="59"/>
      <c r="C835" s="59"/>
      <c r="D835" s="59"/>
      <c r="E835" s="59"/>
      <c r="F835" s="59"/>
      <c r="G835" s="59"/>
      <c r="H835" s="60"/>
      <c r="I835" s="60"/>
      <c r="J835" s="61"/>
      <c r="K835" s="59"/>
      <c r="M835" s="59"/>
      <c r="N835" s="59"/>
      <c r="O835" s="59"/>
      <c r="R835" s="59"/>
      <c r="S835" s="59"/>
      <c r="T835" s="59"/>
      <c r="V835" s="59"/>
      <c r="W835" s="59"/>
      <c r="X835" s="59"/>
      <c r="Y835" s="59"/>
      <c r="Z835" s="59"/>
      <c r="AA835" s="59"/>
      <c r="AB835" s="59"/>
      <c r="AC835" s="59"/>
      <c r="AD835" s="59"/>
      <c r="AE835" s="59"/>
      <c r="AF835" s="59"/>
      <c r="AG835" s="59"/>
      <c r="AH835" s="59"/>
      <c r="AI835" s="59"/>
      <c r="AJ835" s="59"/>
      <c r="AK835" s="59"/>
      <c r="AL835" s="59"/>
      <c r="AM835" s="59"/>
      <c r="AN835" s="59"/>
      <c r="AO835" s="59"/>
      <c r="AP835" s="59"/>
      <c r="AQ835" s="59"/>
      <c r="AR835" s="59"/>
      <c r="AS835" s="59"/>
      <c r="AT835" s="59"/>
      <c r="AU835" s="59"/>
      <c r="AV835" s="59"/>
      <c r="AW835" s="59"/>
      <c r="AX835" s="59"/>
      <c r="AY835" s="59"/>
    </row>
    <row r="836" spans="1:51" x14ac:dyDescent="0.2">
      <c r="A836" s="59"/>
      <c r="B836" s="59"/>
      <c r="C836" s="59"/>
      <c r="D836" s="59"/>
      <c r="E836" s="59"/>
      <c r="F836" s="59"/>
      <c r="G836" s="59"/>
      <c r="H836" s="60"/>
      <c r="I836" s="60"/>
      <c r="J836" s="61"/>
      <c r="K836" s="59"/>
      <c r="M836" s="59"/>
      <c r="N836" s="59"/>
      <c r="O836" s="59"/>
      <c r="R836" s="59"/>
      <c r="S836" s="59"/>
      <c r="T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  <c r="AI836" s="59"/>
      <c r="AJ836" s="59"/>
      <c r="AK836" s="59"/>
      <c r="AL836" s="59"/>
      <c r="AM836" s="59"/>
      <c r="AN836" s="59"/>
      <c r="AO836" s="59"/>
      <c r="AP836" s="59"/>
      <c r="AQ836" s="59"/>
      <c r="AR836" s="59"/>
      <c r="AS836" s="59"/>
      <c r="AT836" s="59"/>
      <c r="AU836" s="59"/>
      <c r="AV836" s="59"/>
      <c r="AW836" s="59"/>
      <c r="AX836" s="59"/>
      <c r="AY836" s="59"/>
    </row>
    <row r="837" spans="1:51" x14ac:dyDescent="0.2">
      <c r="A837" s="59"/>
      <c r="B837" s="59"/>
      <c r="C837" s="59"/>
      <c r="D837" s="59"/>
      <c r="E837" s="59"/>
      <c r="F837" s="59"/>
      <c r="G837" s="59"/>
      <c r="H837" s="60"/>
      <c r="I837" s="60"/>
      <c r="J837" s="61"/>
      <c r="K837" s="59"/>
      <c r="M837" s="59"/>
      <c r="N837" s="59"/>
      <c r="O837" s="59"/>
      <c r="R837" s="59"/>
      <c r="S837" s="59"/>
      <c r="T837" s="59"/>
      <c r="V837" s="59"/>
      <c r="W837" s="59"/>
      <c r="X837" s="59"/>
      <c r="Y837" s="59"/>
      <c r="Z837" s="59"/>
      <c r="AA837" s="59"/>
      <c r="AB837" s="59"/>
      <c r="AC837" s="59"/>
      <c r="AD837" s="59"/>
      <c r="AE837" s="59"/>
      <c r="AF837" s="59"/>
      <c r="AG837" s="59"/>
      <c r="AH837" s="59"/>
      <c r="AI837" s="59"/>
      <c r="AJ837" s="59"/>
      <c r="AK837" s="59"/>
      <c r="AL837" s="59"/>
      <c r="AM837" s="59"/>
      <c r="AN837" s="59"/>
      <c r="AO837" s="59"/>
      <c r="AP837" s="59"/>
      <c r="AQ837" s="59"/>
      <c r="AR837" s="59"/>
      <c r="AS837" s="59"/>
      <c r="AT837" s="59"/>
      <c r="AU837" s="59"/>
      <c r="AV837" s="59"/>
      <c r="AW837" s="59"/>
      <c r="AX837" s="59"/>
      <c r="AY837" s="59"/>
    </row>
    <row r="838" spans="1:51" x14ac:dyDescent="0.2">
      <c r="A838" s="59"/>
      <c r="B838" s="59"/>
      <c r="C838" s="59"/>
      <c r="D838" s="59"/>
      <c r="E838" s="59"/>
      <c r="F838" s="59"/>
      <c r="G838" s="59"/>
      <c r="H838" s="60"/>
      <c r="I838" s="60"/>
      <c r="J838" s="61"/>
      <c r="K838" s="59"/>
      <c r="M838" s="59"/>
      <c r="N838" s="59"/>
      <c r="O838" s="59"/>
      <c r="R838" s="59"/>
      <c r="S838" s="59"/>
      <c r="T838" s="59"/>
      <c r="V838" s="59"/>
      <c r="W838" s="59"/>
      <c r="X838" s="59"/>
      <c r="Y838" s="59"/>
      <c r="Z838" s="59"/>
      <c r="AA838" s="59"/>
      <c r="AB838" s="59"/>
      <c r="AC838" s="59"/>
      <c r="AD838" s="59"/>
      <c r="AE838" s="59"/>
      <c r="AF838" s="59"/>
      <c r="AG838" s="59"/>
      <c r="AH838" s="59"/>
      <c r="AI838" s="59"/>
      <c r="AJ838" s="59"/>
      <c r="AK838" s="59"/>
      <c r="AL838" s="59"/>
      <c r="AM838" s="59"/>
      <c r="AN838" s="59"/>
      <c r="AO838" s="59"/>
      <c r="AP838" s="59"/>
      <c r="AQ838" s="59"/>
      <c r="AR838" s="59"/>
      <c r="AS838" s="59"/>
      <c r="AT838" s="59"/>
      <c r="AU838" s="59"/>
      <c r="AV838" s="59"/>
      <c r="AW838" s="59"/>
      <c r="AX838" s="59"/>
      <c r="AY838" s="59"/>
    </row>
    <row r="839" spans="1:51" x14ac:dyDescent="0.2">
      <c r="A839" s="59"/>
      <c r="B839" s="59"/>
      <c r="C839" s="59"/>
      <c r="D839" s="59"/>
      <c r="E839" s="59"/>
      <c r="F839" s="59"/>
      <c r="G839" s="59"/>
      <c r="H839" s="60"/>
      <c r="I839" s="60"/>
      <c r="J839" s="61"/>
      <c r="K839" s="59"/>
      <c r="M839" s="59"/>
      <c r="N839" s="59"/>
      <c r="O839" s="59"/>
      <c r="R839" s="59"/>
      <c r="S839" s="59"/>
      <c r="T839" s="59"/>
      <c r="V839" s="59"/>
      <c r="W839" s="59"/>
      <c r="X839" s="59"/>
      <c r="Y839" s="59"/>
      <c r="Z839" s="59"/>
      <c r="AA839" s="59"/>
      <c r="AB839" s="59"/>
      <c r="AC839" s="59"/>
      <c r="AD839" s="59"/>
      <c r="AE839" s="59"/>
      <c r="AF839" s="59"/>
      <c r="AG839" s="59"/>
      <c r="AH839" s="59"/>
      <c r="AI839" s="59"/>
      <c r="AJ839" s="59"/>
      <c r="AK839" s="59"/>
      <c r="AL839" s="59"/>
      <c r="AM839" s="59"/>
      <c r="AN839" s="59"/>
      <c r="AO839" s="59"/>
      <c r="AP839" s="59"/>
      <c r="AQ839" s="59"/>
      <c r="AR839" s="59"/>
      <c r="AS839" s="59"/>
      <c r="AT839" s="59"/>
      <c r="AU839" s="59"/>
      <c r="AV839" s="59"/>
      <c r="AW839" s="59"/>
      <c r="AX839" s="59"/>
      <c r="AY839" s="59"/>
    </row>
    <row r="840" spans="1:51" x14ac:dyDescent="0.2">
      <c r="A840" s="59"/>
      <c r="B840" s="59"/>
      <c r="C840" s="59"/>
      <c r="D840" s="59"/>
      <c r="E840" s="59"/>
      <c r="F840" s="59"/>
      <c r="G840" s="59"/>
      <c r="H840" s="60"/>
      <c r="I840" s="60"/>
      <c r="J840" s="61"/>
      <c r="K840" s="59"/>
      <c r="M840" s="59"/>
      <c r="N840" s="59"/>
      <c r="O840" s="59"/>
      <c r="R840" s="59"/>
      <c r="S840" s="59"/>
      <c r="T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  <c r="AI840" s="59"/>
      <c r="AJ840" s="59"/>
      <c r="AK840" s="59"/>
      <c r="AL840" s="59"/>
      <c r="AM840" s="59"/>
      <c r="AN840" s="59"/>
      <c r="AO840" s="59"/>
      <c r="AP840" s="59"/>
      <c r="AQ840" s="59"/>
      <c r="AR840" s="59"/>
      <c r="AS840" s="59"/>
      <c r="AT840" s="59"/>
      <c r="AU840" s="59"/>
      <c r="AV840" s="59"/>
      <c r="AW840" s="59"/>
      <c r="AX840" s="59"/>
      <c r="AY840" s="59"/>
    </row>
    <row r="841" spans="1:51" x14ac:dyDescent="0.2">
      <c r="A841" s="59"/>
      <c r="B841" s="59"/>
      <c r="C841" s="59"/>
      <c r="D841" s="59"/>
      <c r="E841" s="59"/>
      <c r="F841" s="59"/>
      <c r="G841" s="59"/>
      <c r="H841" s="60"/>
      <c r="I841" s="60"/>
      <c r="J841" s="61"/>
      <c r="K841" s="59"/>
      <c r="M841" s="59"/>
      <c r="N841" s="59"/>
      <c r="O841" s="59"/>
      <c r="R841" s="59"/>
      <c r="S841" s="59"/>
      <c r="T841" s="59"/>
      <c r="V841" s="59"/>
      <c r="W841" s="59"/>
      <c r="X841" s="59"/>
      <c r="Y841" s="59"/>
      <c r="Z841" s="59"/>
      <c r="AA841" s="59"/>
      <c r="AB841" s="59"/>
      <c r="AC841" s="59"/>
      <c r="AD841" s="59"/>
      <c r="AE841" s="59"/>
      <c r="AF841" s="59"/>
      <c r="AG841" s="59"/>
      <c r="AH841" s="59"/>
      <c r="AI841" s="59"/>
      <c r="AJ841" s="59"/>
      <c r="AK841" s="59"/>
      <c r="AL841" s="59"/>
      <c r="AM841" s="59"/>
      <c r="AN841" s="59"/>
      <c r="AO841" s="59"/>
      <c r="AP841" s="59"/>
      <c r="AQ841" s="59"/>
      <c r="AR841" s="59"/>
      <c r="AS841" s="59"/>
      <c r="AT841" s="59"/>
      <c r="AU841" s="59"/>
      <c r="AV841" s="59"/>
      <c r="AW841" s="59"/>
      <c r="AX841" s="59"/>
      <c r="AY841" s="59"/>
    </row>
    <row r="842" spans="1:51" x14ac:dyDescent="0.2">
      <c r="A842" s="59"/>
      <c r="B842" s="59"/>
      <c r="C842" s="59"/>
      <c r="D842" s="59"/>
      <c r="E842" s="59"/>
      <c r="F842" s="59"/>
      <c r="G842" s="59"/>
      <c r="H842" s="60"/>
      <c r="I842" s="60"/>
      <c r="J842" s="61"/>
      <c r="K842" s="59"/>
      <c r="M842" s="59"/>
      <c r="N842" s="59"/>
      <c r="O842" s="59"/>
      <c r="R842" s="59"/>
      <c r="S842" s="59"/>
      <c r="T842" s="59"/>
      <c r="V842" s="59"/>
      <c r="W842" s="59"/>
      <c r="X842" s="59"/>
      <c r="Y842" s="59"/>
      <c r="Z842" s="59"/>
      <c r="AA842" s="59"/>
      <c r="AB842" s="59"/>
      <c r="AC842" s="59"/>
      <c r="AD842" s="59"/>
      <c r="AE842" s="59"/>
      <c r="AF842" s="59"/>
      <c r="AG842" s="59"/>
      <c r="AH842" s="59"/>
      <c r="AI842" s="59"/>
      <c r="AJ842" s="59"/>
      <c r="AK842" s="59"/>
      <c r="AL842" s="59"/>
      <c r="AM842" s="59"/>
      <c r="AN842" s="59"/>
      <c r="AO842" s="59"/>
      <c r="AP842" s="59"/>
      <c r="AQ842" s="59"/>
      <c r="AR842" s="59"/>
      <c r="AS842" s="59"/>
      <c r="AT842" s="59"/>
      <c r="AU842" s="59"/>
      <c r="AV842" s="59"/>
      <c r="AW842" s="59"/>
      <c r="AX842" s="59"/>
      <c r="AY842" s="59"/>
    </row>
    <row r="843" spans="1:51" x14ac:dyDescent="0.2">
      <c r="A843" s="59"/>
      <c r="B843" s="59"/>
      <c r="C843" s="59"/>
      <c r="D843" s="59"/>
      <c r="E843" s="59"/>
      <c r="F843" s="59"/>
      <c r="G843" s="59"/>
      <c r="H843" s="60"/>
      <c r="I843" s="60"/>
      <c r="J843" s="61"/>
      <c r="K843" s="59"/>
      <c r="M843" s="59"/>
      <c r="N843" s="59"/>
      <c r="O843" s="59"/>
      <c r="R843" s="59"/>
      <c r="S843" s="59"/>
      <c r="T843" s="59"/>
      <c r="V843" s="59"/>
      <c r="W843" s="59"/>
      <c r="X843" s="59"/>
      <c r="Y843" s="59"/>
      <c r="Z843" s="59"/>
      <c r="AA843" s="59"/>
      <c r="AB843" s="59"/>
      <c r="AC843" s="59"/>
      <c r="AD843" s="59"/>
      <c r="AE843" s="59"/>
      <c r="AF843" s="59"/>
      <c r="AG843" s="59"/>
      <c r="AH843" s="59"/>
      <c r="AI843" s="59"/>
      <c r="AJ843" s="59"/>
      <c r="AK843" s="59"/>
      <c r="AL843" s="59"/>
      <c r="AM843" s="59"/>
      <c r="AN843" s="59"/>
      <c r="AO843" s="59"/>
      <c r="AP843" s="59"/>
      <c r="AQ843" s="59"/>
      <c r="AR843" s="59"/>
      <c r="AS843" s="59"/>
      <c r="AT843" s="59"/>
      <c r="AU843" s="59"/>
      <c r="AV843" s="59"/>
      <c r="AW843" s="59"/>
      <c r="AX843" s="59"/>
      <c r="AY843" s="59"/>
    </row>
    <row r="844" spans="1:51" x14ac:dyDescent="0.2">
      <c r="A844" s="59"/>
      <c r="B844" s="59"/>
      <c r="C844" s="59"/>
      <c r="D844" s="59"/>
      <c r="E844" s="59"/>
      <c r="F844" s="59"/>
      <c r="G844" s="59"/>
      <c r="H844" s="60"/>
      <c r="I844" s="60"/>
      <c r="J844" s="61"/>
      <c r="K844" s="59"/>
      <c r="M844" s="59"/>
      <c r="N844" s="59"/>
      <c r="O844" s="59"/>
      <c r="R844" s="59"/>
      <c r="S844" s="59"/>
      <c r="T844" s="59"/>
      <c r="V844" s="59"/>
      <c r="W844" s="59"/>
      <c r="X844" s="59"/>
      <c r="Y844" s="59"/>
      <c r="Z844" s="59"/>
      <c r="AA844" s="59"/>
      <c r="AB844" s="59"/>
      <c r="AC844" s="59"/>
      <c r="AD844" s="59"/>
      <c r="AE844" s="59"/>
      <c r="AF844" s="59"/>
      <c r="AG844" s="59"/>
      <c r="AH844" s="59"/>
      <c r="AI844" s="59"/>
      <c r="AJ844" s="59"/>
      <c r="AK844" s="59"/>
      <c r="AL844" s="59"/>
      <c r="AM844" s="59"/>
      <c r="AN844" s="59"/>
      <c r="AO844" s="59"/>
      <c r="AP844" s="59"/>
      <c r="AQ844" s="59"/>
      <c r="AR844" s="59"/>
      <c r="AS844" s="59"/>
      <c r="AT844" s="59"/>
      <c r="AU844" s="59"/>
      <c r="AV844" s="59"/>
      <c r="AW844" s="59"/>
      <c r="AX844" s="59"/>
      <c r="AY844" s="59"/>
    </row>
    <row r="845" spans="1:51" x14ac:dyDescent="0.2">
      <c r="A845" s="59"/>
      <c r="B845" s="59"/>
      <c r="C845" s="59"/>
      <c r="D845" s="59"/>
      <c r="E845" s="59"/>
      <c r="F845" s="59"/>
      <c r="G845" s="59"/>
      <c r="H845" s="60"/>
      <c r="I845" s="60"/>
      <c r="J845" s="61"/>
      <c r="K845" s="59"/>
      <c r="M845" s="59"/>
      <c r="N845" s="59"/>
      <c r="O845" s="59"/>
      <c r="R845" s="59"/>
      <c r="S845" s="59"/>
      <c r="T845" s="59"/>
      <c r="V845" s="59"/>
      <c r="W845" s="59"/>
      <c r="X845" s="59"/>
      <c r="Y845" s="59"/>
      <c r="Z845" s="59"/>
      <c r="AA845" s="59"/>
      <c r="AB845" s="59"/>
      <c r="AC845" s="59"/>
      <c r="AD845" s="59"/>
      <c r="AE845" s="59"/>
      <c r="AF845" s="59"/>
      <c r="AG845" s="59"/>
      <c r="AH845" s="59"/>
      <c r="AI845" s="59"/>
      <c r="AJ845" s="59"/>
      <c r="AK845" s="59"/>
      <c r="AL845" s="59"/>
      <c r="AM845" s="59"/>
      <c r="AN845" s="59"/>
      <c r="AO845" s="59"/>
      <c r="AP845" s="59"/>
      <c r="AQ845" s="59"/>
      <c r="AR845" s="59"/>
      <c r="AS845" s="59"/>
      <c r="AT845" s="59"/>
      <c r="AU845" s="59"/>
      <c r="AV845" s="59"/>
      <c r="AW845" s="59"/>
      <c r="AX845" s="59"/>
      <c r="AY845" s="59"/>
    </row>
    <row r="846" spans="1:51" x14ac:dyDescent="0.2">
      <c r="A846" s="59"/>
      <c r="B846" s="59"/>
      <c r="C846" s="59"/>
      <c r="D846" s="59"/>
      <c r="E846" s="59"/>
      <c r="F846" s="59"/>
      <c r="G846" s="59"/>
      <c r="H846" s="60"/>
      <c r="I846" s="60"/>
      <c r="J846" s="61"/>
      <c r="K846" s="59"/>
      <c r="M846" s="59"/>
      <c r="N846" s="59"/>
      <c r="O846" s="59"/>
      <c r="R846" s="59"/>
      <c r="S846" s="59"/>
      <c r="T846" s="59"/>
      <c r="V846" s="59"/>
      <c r="W846" s="59"/>
      <c r="X846" s="59"/>
      <c r="Y846" s="59"/>
      <c r="Z846" s="59"/>
      <c r="AA846" s="59"/>
      <c r="AB846" s="59"/>
      <c r="AC846" s="59"/>
      <c r="AD846" s="59"/>
      <c r="AE846" s="59"/>
      <c r="AF846" s="59"/>
      <c r="AG846" s="59"/>
      <c r="AH846" s="59"/>
      <c r="AI846" s="59"/>
      <c r="AJ846" s="59"/>
      <c r="AK846" s="59"/>
      <c r="AL846" s="59"/>
      <c r="AM846" s="59"/>
      <c r="AN846" s="59"/>
      <c r="AO846" s="59"/>
      <c r="AP846" s="59"/>
      <c r="AQ846" s="59"/>
      <c r="AR846" s="59"/>
      <c r="AS846" s="59"/>
      <c r="AT846" s="59"/>
      <c r="AU846" s="59"/>
      <c r="AV846" s="59"/>
      <c r="AW846" s="59"/>
      <c r="AX846" s="59"/>
      <c r="AY846" s="59"/>
    </row>
    <row r="847" spans="1:51" x14ac:dyDescent="0.2">
      <c r="A847" s="59"/>
      <c r="B847" s="59"/>
      <c r="C847" s="59"/>
      <c r="D847" s="59"/>
      <c r="E847" s="59"/>
      <c r="F847" s="59"/>
      <c r="G847" s="59"/>
      <c r="H847" s="60"/>
      <c r="I847" s="60"/>
      <c r="J847" s="61"/>
      <c r="K847" s="59"/>
      <c r="M847" s="59"/>
      <c r="N847" s="59"/>
      <c r="O847" s="59"/>
      <c r="R847" s="59"/>
      <c r="S847" s="59"/>
      <c r="T847" s="59"/>
      <c r="V847" s="59"/>
      <c r="W847" s="59"/>
      <c r="X847" s="59"/>
      <c r="Y847" s="59"/>
      <c r="Z847" s="59"/>
      <c r="AA847" s="59"/>
      <c r="AB847" s="59"/>
      <c r="AC847" s="59"/>
      <c r="AD847" s="59"/>
      <c r="AE847" s="59"/>
      <c r="AF847" s="59"/>
      <c r="AG847" s="59"/>
      <c r="AH847" s="59"/>
      <c r="AI847" s="59"/>
      <c r="AJ847" s="59"/>
      <c r="AK847" s="59"/>
      <c r="AL847" s="59"/>
      <c r="AM847" s="59"/>
      <c r="AN847" s="59"/>
      <c r="AO847" s="59"/>
      <c r="AP847" s="59"/>
      <c r="AQ847" s="59"/>
      <c r="AR847" s="59"/>
      <c r="AS847" s="59"/>
      <c r="AT847" s="59"/>
      <c r="AU847" s="59"/>
      <c r="AV847" s="59"/>
      <c r="AW847" s="59"/>
      <c r="AX847" s="59"/>
      <c r="AY847" s="59"/>
    </row>
    <row r="848" spans="1:51" x14ac:dyDescent="0.2">
      <c r="A848" s="59"/>
      <c r="B848" s="59"/>
      <c r="C848" s="59"/>
      <c r="D848" s="59"/>
      <c r="E848" s="59"/>
      <c r="F848" s="59"/>
      <c r="G848" s="59"/>
      <c r="H848" s="60"/>
      <c r="I848" s="60"/>
      <c r="J848" s="61"/>
      <c r="K848" s="59"/>
      <c r="M848" s="59"/>
      <c r="N848" s="59"/>
      <c r="O848" s="59"/>
      <c r="R848" s="59"/>
      <c r="S848" s="59"/>
      <c r="T848" s="59"/>
      <c r="V848" s="59"/>
      <c r="W848" s="59"/>
      <c r="X848" s="59"/>
      <c r="Y848" s="59"/>
      <c r="Z848" s="59"/>
      <c r="AA848" s="59"/>
      <c r="AB848" s="59"/>
      <c r="AC848" s="59"/>
      <c r="AD848" s="59"/>
      <c r="AE848" s="59"/>
      <c r="AF848" s="59"/>
      <c r="AG848" s="59"/>
      <c r="AH848" s="59"/>
      <c r="AI848" s="59"/>
      <c r="AJ848" s="59"/>
      <c r="AK848" s="59"/>
      <c r="AL848" s="59"/>
      <c r="AM848" s="59"/>
      <c r="AN848" s="59"/>
      <c r="AO848" s="59"/>
      <c r="AP848" s="59"/>
      <c r="AQ848" s="59"/>
      <c r="AR848" s="59"/>
      <c r="AS848" s="59"/>
      <c r="AT848" s="59"/>
      <c r="AU848" s="59"/>
      <c r="AV848" s="59"/>
      <c r="AW848" s="59"/>
      <c r="AX848" s="59"/>
      <c r="AY848" s="59"/>
    </row>
    <row r="849" spans="1:51" x14ac:dyDescent="0.2">
      <c r="A849" s="59"/>
      <c r="B849" s="59"/>
      <c r="C849" s="59"/>
      <c r="D849" s="59"/>
      <c r="E849" s="59"/>
      <c r="F849" s="59"/>
      <c r="G849" s="59"/>
      <c r="H849" s="60"/>
      <c r="I849" s="60"/>
      <c r="J849" s="61"/>
      <c r="K849" s="59"/>
      <c r="M849" s="59"/>
      <c r="N849" s="59"/>
      <c r="O849" s="59"/>
      <c r="R849" s="59"/>
      <c r="S849" s="59"/>
      <c r="T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  <c r="AH849" s="59"/>
      <c r="AI849" s="59"/>
      <c r="AJ849" s="59"/>
      <c r="AK849" s="59"/>
      <c r="AL849" s="59"/>
      <c r="AM849" s="59"/>
      <c r="AN849" s="59"/>
      <c r="AO849" s="59"/>
      <c r="AP849" s="59"/>
      <c r="AQ849" s="59"/>
      <c r="AR849" s="59"/>
      <c r="AS849" s="59"/>
      <c r="AT849" s="59"/>
      <c r="AU849" s="59"/>
      <c r="AV849" s="59"/>
      <c r="AW849" s="59"/>
      <c r="AX849" s="59"/>
      <c r="AY849" s="59"/>
    </row>
    <row r="850" spans="1:51" x14ac:dyDescent="0.2">
      <c r="A850" s="59"/>
      <c r="B850" s="59"/>
      <c r="C850" s="59"/>
      <c r="D850" s="59"/>
      <c r="E850" s="59"/>
      <c r="F850" s="59"/>
      <c r="G850" s="59"/>
      <c r="H850" s="60"/>
      <c r="I850" s="60"/>
      <c r="J850" s="61"/>
      <c r="K850" s="59"/>
      <c r="M850" s="59"/>
      <c r="N850" s="59"/>
      <c r="O850" s="59"/>
      <c r="R850" s="59"/>
      <c r="S850" s="59"/>
      <c r="T850" s="59"/>
      <c r="V850" s="59"/>
      <c r="W850" s="59"/>
      <c r="X850" s="59"/>
      <c r="Y850" s="59"/>
      <c r="Z850" s="59"/>
      <c r="AA850" s="59"/>
      <c r="AB850" s="59"/>
      <c r="AC850" s="59"/>
      <c r="AD850" s="59"/>
      <c r="AE850" s="59"/>
      <c r="AF850" s="59"/>
      <c r="AG850" s="59"/>
      <c r="AH850" s="59"/>
      <c r="AI850" s="59"/>
      <c r="AJ850" s="59"/>
      <c r="AK850" s="59"/>
      <c r="AL850" s="59"/>
      <c r="AM850" s="59"/>
      <c r="AN850" s="59"/>
      <c r="AO850" s="59"/>
      <c r="AP850" s="59"/>
      <c r="AQ850" s="59"/>
      <c r="AR850" s="59"/>
      <c r="AS850" s="59"/>
      <c r="AT850" s="59"/>
      <c r="AU850" s="59"/>
      <c r="AV850" s="59"/>
      <c r="AW850" s="59"/>
      <c r="AX850" s="59"/>
      <c r="AY850" s="59"/>
    </row>
    <row r="851" spans="1:51" x14ac:dyDescent="0.2">
      <c r="A851" s="59"/>
      <c r="B851" s="59"/>
      <c r="C851" s="59"/>
      <c r="D851" s="59"/>
      <c r="E851" s="59"/>
      <c r="F851" s="59"/>
      <c r="G851" s="59"/>
      <c r="H851" s="60"/>
      <c r="I851" s="60"/>
      <c r="J851" s="61"/>
      <c r="K851" s="59"/>
      <c r="M851" s="59"/>
      <c r="N851" s="59"/>
      <c r="O851" s="59"/>
      <c r="R851" s="59"/>
      <c r="S851" s="59"/>
      <c r="T851" s="59"/>
      <c r="V851" s="59"/>
      <c r="W851" s="59"/>
      <c r="X851" s="59"/>
      <c r="Y851" s="59"/>
      <c r="Z851" s="59"/>
      <c r="AA851" s="59"/>
      <c r="AB851" s="59"/>
      <c r="AC851" s="59"/>
      <c r="AD851" s="59"/>
      <c r="AE851" s="59"/>
      <c r="AF851" s="59"/>
      <c r="AG851" s="59"/>
      <c r="AH851" s="59"/>
      <c r="AI851" s="59"/>
      <c r="AJ851" s="59"/>
      <c r="AK851" s="59"/>
      <c r="AL851" s="59"/>
      <c r="AM851" s="59"/>
      <c r="AN851" s="59"/>
      <c r="AO851" s="59"/>
      <c r="AP851" s="59"/>
      <c r="AQ851" s="59"/>
      <c r="AR851" s="59"/>
      <c r="AS851" s="59"/>
      <c r="AT851" s="59"/>
      <c r="AU851" s="59"/>
      <c r="AV851" s="59"/>
      <c r="AW851" s="59"/>
      <c r="AX851" s="59"/>
      <c r="AY851" s="59"/>
    </row>
    <row r="852" spans="1:51" x14ac:dyDescent="0.2">
      <c r="A852" s="59"/>
      <c r="B852" s="59"/>
      <c r="C852" s="59"/>
      <c r="D852" s="59"/>
      <c r="E852" s="59"/>
      <c r="F852" s="59"/>
      <c r="G852" s="59"/>
      <c r="H852" s="60"/>
      <c r="I852" s="60"/>
      <c r="J852" s="61"/>
      <c r="K852" s="59"/>
      <c r="M852" s="59"/>
      <c r="N852" s="59"/>
      <c r="O852" s="59"/>
      <c r="R852" s="59"/>
      <c r="S852" s="59"/>
      <c r="T852" s="59"/>
      <c r="V852" s="59"/>
      <c r="W852" s="59"/>
      <c r="X852" s="59"/>
      <c r="Y852" s="59"/>
      <c r="Z852" s="59"/>
      <c r="AA852" s="59"/>
      <c r="AB852" s="59"/>
      <c r="AC852" s="59"/>
      <c r="AD852" s="59"/>
      <c r="AE852" s="59"/>
      <c r="AF852" s="59"/>
      <c r="AG852" s="59"/>
      <c r="AH852" s="59"/>
      <c r="AI852" s="59"/>
      <c r="AJ852" s="59"/>
      <c r="AK852" s="59"/>
      <c r="AL852" s="59"/>
      <c r="AM852" s="59"/>
      <c r="AN852" s="59"/>
      <c r="AO852" s="59"/>
      <c r="AP852" s="59"/>
      <c r="AQ852" s="59"/>
      <c r="AR852" s="59"/>
      <c r="AS852" s="59"/>
      <c r="AT852" s="59"/>
      <c r="AU852" s="59"/>
      <c r="AV852" s="59"/>
      <c r="AW852" s="59"/>
      <c r="AX852" s="59"/>
      <c r="AY852" s="59"/>
    </row>
    <row r="853" spans="1:51" x14ac:dyDescent="0.2">
      <c r="A853" s="59"/>
      <c r="B853" s="59"/>
      <c r="C853" s="59"/>
      <c r="D853" s="59"/>
      <c r="E853" s="59"/>
      <c r="F853" s="59"/>
      <c r="G853" s="59"/>
      <c r="H853" s="60"/>
      <c r="I853" s="60"/>
      <c r="J853" s="61"/>
      <c r="K853" s="59"/>
      <c r="M853" s="59"/>
      <c r="N853" s="59"/>
      <c r="O853" s="59"/>
      <c r="R853" s="59"/>
      <c r="S853" s="59"/>
      <c r="T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  <c r="AI853" s="59"/>
      <c r="AJ853" s="59"/>
      <c r="AK853" s="59"/>
      <c r="AL853" s="59"/>
      <c r="AM853" s="59"/>
      <c r="AN853" s="59"/>
      <c r="AO853" s="59"/>
      <c r="AP853" s="59"/>
      <c r="AQ853" s="59"/>
      <c r="AR853" s="59"/>
      <c r="AS853" s="59"/>
      <c r="AT853" s="59"/>
      <c r="AU853" s="59"/>
      <c r="AV853" s="59"/>
      <c r="AW853" s="59"/>
      <c r="AX853" s="59"/>
      <c r="AY853" s="59"/>
    </row>
    <row r="854" spans="1:51" x14ac:dyDescent="0.2">
      <c r="A854" s="59"/>
      <c r="B854" s="59"/>
      <c r="C854" s="59"/>
      <c r="D854" s="59"/>
      <c r="E854" s="59"/>
      <c r="F854" s="59"/>
      <c r="G854" s="59"/>
      <c r="H854" s="60"/>
      <c r="I854" s="60"/>
      <c r="J854" s="61"/>
      <c r="K854" s="59"/>
      <c r="M854" s="59"/>
      <c r="N854" s="59"/>
      <c r="O854" s="59"/>
      <c r="R854" s="59"/>
      <c r="S854" s="59"/>
      <c r="T854" s="59"/>
      <c r="V854" s="59"/>
      <c r="W854" s="59"/>
      <c r="X854" s="59"/>
      <c r="Y854" s="59"/>
      <c r="Z854" s="59"/>
      <c r="AA854" s="59"/>
      <c r="AB854" s="59"/>
      <c r="AC854" s="59"/>
      <c r="AD854" s="59"/>
      <c r="AE854" s="59"/>
      <c r="AF854" s="59"/>
      <c r="AG854" s="59"/>
      <c r="AH854" s="59"/>
      <c r="AI854" s="59"/>
      <c r="AJ854" s="59"/>
      <c r="AK854" s="59"/>
      <c r="AL854" s="59"/>
      <c r="AM854" s="59"/>
      <c r="AN854" s="59"/>
      <c r="AO854" s="59"/>
      <c r="AP854" s="59"/>
      <c r="AQ854" s="59"/>
      <c r="AR854" s="59"/>
      <c r="AS854" s="59"/>
      <c r="AT854" s="59"/>
      <c r="AU854" s="59"/>
      <c r="AV854" s="59"/>
      <c r="AW854" s="59"/>
      <c r="AX854" s="59"/>
      <c r="AY854" s="59"/>
    </row>
    <row r="855" spans="1:51" x14ac:dyDescent="0.2">
      <c r="A855" s="59"/>
      <c r="B855" s="59"/>
      <c r="C855" s="59"/>
      <c r="D855" s="59"/>
      <c r="E855" s="59"/>
      <c r="F855" s="59"/>
      <c r="G855" s="59"/>
      <c r="H855" s="60"/>
      <c r="I855" s="60"/>
      <c r="J855" s="61"/>
      <c r="K855" s="59"/>
      <c r="M855" s="59"/>
      <c r="N855" s="59"/>
      <c r="O855" s="59"/>
      <c r="R855" s="59"/>
      <c r="S855" s="59"/>
      <c r="T855" s="59"/>
      <c r="V855" s="59"/>
      <c r="W855" s="59"/>
      <c r="X855" s="59"/>
      <c r="Y855" s="59"/>
      <c r="Z855" s="59"/>
      <c r="AA855" s="59"/>
      <c r="AB855" s="59"/>
      <c r="AC855" s="59"/>
      <c r="AD855" s="59"/>
      <c r="AE855" s="59"/>
      <c r="AF855" s="59"/>
      <c r="AG855" s="59"/>
      <c r="AH855" s="59"/>
      <c r="AI855" s="59"/>
      <c r="AJ855" s="59"/>
      <c r="AK855" s="59"/>
      <c r="AL855" s="59"/>
      <c r="AM855" s="59"/>
      <c r="AN855" s="59"/>
      <c r="AO855" s="59"/>
      <c r="AP855" s="59"/>
      <c r="AQ855" s="59"/>
      <c r="AR855" s="59"/>
      <c r="AS855" s="59"/>
      <c r="AT855" s="59"/>
      <c r="AU855" s="59"/>
      <c r="AV855" s="59"/>
      <c r="AW855" s="59"/>
      <c r="AX855" s="59"/>
      <c r="AY855" s="59"/>
    </row>
    <row r="856" spans="1:51" x14ac:dyDescent="0.2">
      <c r="A856" s="59"/>
      <c r="B856" s="59"/>
      <c r="C856" s="59"/>
      <c r="D856" s="59"/>
      <c r="E856" s="59"/>
      <c r="F856" s="59"/>
      <c r="G856" s="59"/>
      <c r="H856" s="60"/>
      <c r="I856" s="60"/>
      <c r="J856" s="61"/>
      <c r="K856" s="59"/>
      <c r="M856" s="59"/>
      <c r="N856" s="59"/>
      <c r="O856" s="59"/>
      <c r="R856" s="59"/>
      <c r="S856" s="59"/>
      <c r="T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  <c r="AF856" s="59"/>
      <c r="AG856" s="59"/>
      <c r="AH856" s="59"/>
      <c r="AI856" s="59"/>
      <c r="AJ856" s="59"/>
      <c r="AK856" s="59"/>
      <c r="AL856" s="59"/>
      <c r="AM856" s="59"/>
      <c r="AN856" s="59"/>
      <c r="AO856" s="59"/>
      <c r="AP856" s="59"/>
      <c r="AQ856" s="59"/>
      <c r="AR856" s="59"/>
      <c r="AS856" s="59"/>
      <c r="AT856" s="59"/>
      <c r="AU856" s="59"/>
      <c r="AV856" s="59"/>
      <c r="AW856" s="59"/>
      <c r="AX856" s="59"/>
      <c r="AY856" s="59"/>
    </row>
    <row r="857" spans="1:51" x14ac:dyDescent="0.2">
      <c r="A857" s="59"/>
      <c r="B857" s="59"/>
      <c r="C857" s="59"/>
      <c r="D857" s="59"/>
      <c r="E857" s="59"/>
      <c r="F857" s="59"/>
      <c r="G857" s="59"/>
      <c r="H857" s="60"/>
      <c r="I857" s="60"/>
      <c r="J857" s="61"/>
      <c r="K857" s="59"/>
      <c r="M857" s="59"/>
      <c r="N857" s="59"/>
      <c r="O857" s="59"/>
      <c r="R857" s="59"/>
      <c r="S857" s="59"/>
      <c r="T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9"/>
      <c r="AF857" s="59"/>
      <c r="AG857" s="59"/>
      <c r="AH857" s="59"/>
      <c r="AI857" s="59"/>
      <c r="AJ857" s="59"/>
      <c r="AK857" s="59"/>
      <c r="AL857" s="59"/>
      <c r="AM857" s="59"/>
      <c r="AN857" s="59"/>
      <c r="AO857" s="59"/>
      <c r="AP857" s="59"/>
      <c r="AQ857" s="59"/>
      <c r="AR857" s="59"/>
      <c r="AS857" s="59"/>
      <c r="AT857" s="59"/>
      <c r="AU857" s="59"/>
      <c r="AV857" s="59"/>
      <c r="AW857" s="59"/>
      <c r="AX857" s="59"/>
      <c r="AY857" s="59"/>
    </row>
    <row r="858" spans="1:51" x14ac:dyDescent="0.2">
      <c r="A858" s="59"/>
      <c r="B858" s="59"/>
      <c r="C858" s="59"/>
      <c r="D858" s="59"/>
      <c r="E858" s="59"/>
      <c r="F858" s="59"/>
      <c r="G858" s="59"/>
      <c r="H858" s="60"/>
      <c r="I858" s="60"/>
      <c r="J858" s="61"/>
      <c r="K858" s="59"/>
      <c r="M858" s="59"/>
      <c r="N858" s="59"/>
      <c r="O858" s="59"/>
      <c r="R858" s="59"/>
      <c r="S858" s="59"/>
      <c r="T858" s="59"/>
      <c r="V858" s="59"/>
      <c r="W858" s="59"/>
      <c r="X858" s="59"/>
      <c r="Y858" s="59"/>
      <c r="Z858" s="59"/>
      <c r="AA858" s="59"/>
      <c r="AB858" s="59"/>
      <c r="AC858" s="59"/>
      <c r="AD858" s="59"/>
      <c r="AE858" s="59"/>
      <c r="AF858" s="59"/>
      <c r="AG858" s="59"/>
      <c r="AH858" s="59"/>
      <c r="AI858" s="59"/>
      <c r="AJ858" s="59"/>
      <c r="AK858" s="59"/>
      <c r="AL858" s="59"/>
      <c r="AM858" s="59"/>
      <c r="AN858" s="59"/>
      <c r="AO858" s="59"/>
      <c r="AP858" s="59"/>
      <c r="AQ858" s="59"/>
      <c r="AR858" s="59"/>
      <c r="AS858" s="59"/>
      <c r="AT858" s="59"/>
      <c r="AU858" s="59"/>
      <c r="AV858" s="59"/>
      <c r="AW858" s="59"/>
      <c r="AX858" s="59"/>
      <c r="AY858" s="59"/>
    </row>
    <row r="859" spans="1:51" x14ac:dyDescent="0.2">
      <c r="A859" s="59"/>
      <c r="B859" s="59"/>
      <c r="C859" s="59"/>
      <c r="D859" s="59"/>
      <c r="E859" s="59"/>
      <c r="F859" s="59"/>
      <c r="G859" s="59"/>
      <c r="H859" s="60"/>
      <c r="I859" s="60"/>
      <c r="J859" s="61"/>
      <c r="K859" s="59"/>
      <c r="M859" s="59"/>
      <c r="N859" s="59"/>
      <c r="O859" s="59"/>
      <c r="R859" s="59"/>
      <c r="S859" s="59"/>
      <c r="T859" s="59"/>
      <c r="V859" s="59"/>
      <c r="W859" s="59"/>
      <c r="X859" s="59"/>
      <c r="Y859" s="59"/>
      <c r="Z859" s="59"/>
      <c r="AA859" s="59"/>
      <c r="AB859" s="59"/>
      <c r="AC859" s="59"/>
      <c r="AD859" s="59"/>
      <c r="AE859" s="59"/>
      <c r="AF859" s="59"/>
      <c r="AG859" s="59"/>
      <c r="AH859" s="59"/>
      <c r="AI859" s="59"/>
      <c r="AJ859" s="59"/>
      <c r="AK859" s="59"/>
      <c r="AL859" s="59"/>
      <c r="AM859" s="59"/>
      <c r="AN859" s="59"/>
      <c r="AO859" s="59"/>
      <c r="AP859" s="59"/>
      <c r="AQ859" s="59"/>
      <c r="AR859" s="59"/>
      <c r="AS859" s="59"/>
      <c r="AT859" s="59"/>
      <c r="AU859" s="59"/>
      <c r="AV859" s="59"/>
      <c r="AW859" s="59"/>
      <c r="AX859" s="59"/>
      <c r="AY859" s="59"/>
    </row>
    <row r="860" spans="1:51" x14ac:dyDescent="0.2">
      <c r="A860" s="59"/>
      <c r="B860" s="59"/>
      <c r="C860" s="59"/>
      <c r="D860" s="59"/>
      <c r="E860" s="59"/>
      <c r="F860" s="59"/>
      <c r="G860" s="59"/>
      <c r="H860" s="60"/>
      <c r="I860" s="60"/>
      <c r="J860" s="61"/>
      <c r="K860" s="59"/>
      <c r="M860" s="59"/>
      <c r="N860" s="59"/>
      <c r="O860" s="59"/>
      <c r="R860" s="59"/>
      <c r="S860" s="59"/>
      <c r="T860" s="59"/>
      <c r="V860" s="59"/>
      <c r="W860" s="59"/>
      <c r="X860" s="59"/>
      <c r="Y860" s="59"/>
      <c r="Z860" s="59"/>
      <c r="AA860" s="59"/>
      <c r="AB860" s="59"/>
      <c r="AC860" s="59"/>
      <c r="AD860" s="59"/>
      <c r="AE860" s="59"/>
      <c r="AF860" s="59"/>
      <c r="AG860" s="59"/>
      <c r="AH860" s="59"/>
      <c r="AI860" s="59"/>
      <c r="AJ860" s="59"/>
      <c r="AK860" s="59"/>
      <c r="AL860" s="59"/>
      <c r="AM860" s="59"/>
      <c r="AN860" s="59"/>
      <c r="AO860" s="59"/>
      <c r="AP860" s="59"/>
      <c r="AQ860" s="59"/>
      <c r="AR860" s="59"/>
      <c r="AS860" s="59"/>
      <c r="AT860" s="59"/>
      <c r="AU860" s="59"/>
      <c r="AV860" s="59"/>
      <c r="AW860" s="59"/>
      <c r="AX860" s="59"/>
      <c r="AY860" s="59"/>
    </row>
    <row r="861" spans="1:51" x14ac:dyDescent="0.2">
      <c r="A861" s="59"/>
      <c r="B861" s="59"/>
      <c r="C861" s="59"/>
      <c r="D861" s="59"/>
      <c r="E861" s="59"/>
      <c r="F861" s="59"/>
      <c r="G861" s="59"/>
      <c r="H861" s="60"/>
      <c r="I861" s="60"/>
      <c r="J861" s="61"/>
      <c r="K861" s="59"/>
      <c r="M861" s="59"/>
      <c r="N861" s="59"/>
      <c r="O861" s="59"/>
      <c r="R861" s="59"/>
      <c r="S861" s="59"/>
      <c r="T861" s="59"/>
      <c r="V861" s="59"/>
      <c r="W861" s="59"/>
      <c r="X861" s="59"/>
      <c r="Y861" s="59"/>
      <c r="Z861" s="59"/>
      <c r="AA861" s="59"/>
      <c r="AB861" s="59"/>
      <c r="AC861" s="59"/>
      <c r="AD861" s="59"/>
      <c r="AE861" s="59"/>
      <c r="AF861" s="59"/>
      <c r="AG861" s="59"/>
      <c r="AH861" s="59"/>
      <c r="AI861" s="59"/>
      <c r="AJ861" s="59"/>
      <c r="AK861" s="59"/>
      <c r="AL861" s="59"/>
      <c r="AM861" s="59"/>
      <c r="AN861" s="59"/>
      <c r="AO861" s="59"/>
      <c r="AP861" s="59"/>
      <c r="AQ861" s="59"/>
      <c r="AR861" s="59"/>
      <c r="AS861" s="59"/>
      <c r="AT861" s="59"/>
      <c r="AU861" s="59"/>
      <c r="AV861" s="59"/>
      <c r="AW861" s="59"/>
      <c r="AX861" s="59"/>
      <c r="AY861" s="59"/>
    </row>
    <row r="862" spans="1:51" x14ac:dyDescent="0.2">
      <c r="A862" s="59"/>
      <c r="B862" s="59"/>
      <c r="C862" s="59"/>
      <c r="D862" s="59"/>
      <c r="E862" s="59"/>
      <c r="F862" s="59"/>
      <c r="G862" s="59"/>
      <c r="H862" s="60"/>
      <c r="I862" s="60"/>
      <c r="J862" s="61"/>
      <c r="K862" s="59"/>
      <c r="M862" s="59"/>
      <c r="N862" s="59"/>
      <c r="O862" s="59"/>
      <c r="R862" s="59"/>
      <c r="S862" s="59"/>
      <c r="T862" s="59"/>
      <c r="V862" s="59"/>
      <c r="W862" s="59"/>
      <c r="X862" s="59"/>
      <c r="Y862" s="59"/>
      <c r="Z862" s="59"/>
      <c r="AA862" s="59"/>
      <c r="AB862" s="59"/>
      <c r="AC862" s="59"/>
      <c r="AD862" s="59"/>
      <c r="AE862" s="59"/>
      <c r="AF862" s="59"/>
      <c r="AG862" s="59"/>
      <c r="AH862" s="59"/>
      <c r="AI862" s="59"/>
      <c r="AJ862" s="59"/>
      <c r="AK862" s="59"/>
      <c r="AL862" s="59"/>
      <c r="AM862" s="59"/>
      <c r="AN862" s="59"/>
      <c r="AO862" s="59"/>
      <c r="AP862" s="59"/>
      <c r="AQ862" s="59"/>
      <c r="AR862" s="59"/>
      <c r="AS862" s="59"/>
      <c r="AT862" s="59"/>
      <c r="AU862" s="59"/>
      <c r="AV862" s="59"/>
      <c r="AW862" s="59"/>
      <c r="AX862" s="59"/>
      <c r="AY862" s="59"/>
    </row>
    <row r="863" spans="1:51" x14ac:dyDescent="0.2">
      <c r="A863" s="59"/>
      <c r="B863" s="59"/>
      <c r="C863" s="59"/>
      <c r="D863" s="59"/>
      <c r="E863" s="59"/>
      <c r="F863" s="59"/>
      <c r="G863" s="59"/>
      <c r="H863" s="60"/>
      <c r="I863" s="60"/>
      <c r="J863" s="61"/>
      <c r="K863" s="59"/>
      <c r="M863" s="59"/>
      <c r="N863" s="59"/>
      <c r="O863" s="59"/>
      <c r="R863" s="59"/>
      <c r="S863" s="59"/>
      <c r="T863" s="59"/>
      <c r="V863" s="59"/>
      <c r="W863" s="59"/>
      <c r="X863" s="59"/>
      <c r="Y863" s="59"/>
      <c r="Z863" s="59"/>
      <c r="AA863" s="59"/>
      <c r="AB863" s="59"/>
      <c r="AC863" s="59"/>
      <c r="AD863" s="59"/>
      <c r="AE863" s="59"/>
      <c r="AF863" s="59"/>
      <c r="AG863" s="59"/>
      <c r="AH863" s="59"/>
      <c r="AI863" s="59"/>
      <c r="AJ863" s="59"/>
      <c r="AK863" s="59"/>
      <c r="AL863" s="59"/>
      <c r="AM863" s="59"/>
      <c r="AN863" s="59"/>
      <c r="AO863" s="59"/>
      <c r="AP863" s="59"/>
      <c r="AQ863" s="59"/>
      <c r="AR863" s="59"/>
      <c r="AS863" s="59"/>
      <c r="AT863" s="59"/>
      <c r="AU863" s="59"/>
      <c r="AV863" s="59"/>
      <c r="AW863" s="59"/>
      <c r="AX863" s="59"/>
      <c r="AY863" s="59"/>
    </row>
    <row r="864" spans="1:51" x14ac:dyDescent="0.2">
      <c r="A864" s="59"/>
      <c r="B864" s="59"/>
      <c r="C864" s="59"/>
      <c r="D864" s="59"/>
      <c r="E864" s="59"/>
      <c r="F864" s="59"/>
      <c r="G864" s="59"/>
      <c r="H864" s="60"/>
      <c r="I864" s="60"/>
      <c r="J864" s="61"/>
      <c r="K864" s="59"/>
      <c r="M864" s="59"/>
      <c r="N864" s="59"/>
      <c r="O864" s="59"/>
      <c r="R864" s="59"/>
      <c r="S864" s="59"/>
      <c r="T864" s="59"/>
      <c r="V864" s="59"/>
      <c r="W864" s="59"/>
      <c r="X864" s="59"/>
      <c r="Y864" s="59"/>
      <c r="Z864" s="59"/>
      <c r="AA864" s="59"/>
      <c r="AB864" s="59"/>
      <c r="AC864" s="59"/>
      <c r="AD864" s="59"/>
      <c r="AE864" s="59"/>
      <c r="AF864" s="59"/>
      <c r="AG864" s="59"/>
      <c r="AH864" s="59"/>
      <c r="AI864" s="59"/>
      <c r="AJ864" s="59"/>
      <c r="AK864" s="59"/>
      <c r="AL864" s="59"/>
      <c r="AM864" s="59"/>
      <c r="AN864" s="59"/>
      <c r="AO864" s="59"/>
      <c r="AP864" s="59"/>
      <c r="AQ864" s="59"/>
      <c r="AR864" s="59"/>
      <c r="AS864" s="59"/>
      <c r="AT864" s="59"/>
      <c r="AU864" s="59"/>
      <c r="AV864" s="59"/>
      <c r="AW864" s="59"/>
      <c r="AX864" s="59"/>
      <c r="AY864" s="59"/>
    </row>
    <row r="865" spans="1:51" x14ac:dyDescent="0.2">
      <c r="A865" s="59"/>
      <c r="B865" s="59"/>
      <c r="C865" s="59"/>
      <c r="D865" s="59"/>
      <c r="E865" s="59"/>
      <c r="F865" s="59"/>
      <c r="G865" s="59"/>
      <c r="H865" s="60"/>
      <c r="I865" s="60"/>
      <c r="J865" s="61"/>
      <c r="K865" s="59"/>
      <c r="M865" s="59"/>
      <c r="N865" s="59"/>
      <c r="O865" s="59"/>
      <c r="R865" s="59"/>
      <c r="S865" s="59"/>
      <c r="T865" s="59"/>
      <c r="V865" s="59"/>
      <c r="W865" s="59"/>
      <c r="X865" s="59"/>
      <c r="Y865" s="59"/>
      <c r="Z865" s="59"/>
      <c r="AA865" s="59"/>
      <c r="AB865" s="59"/>
      <c r="AC865" s="59"/>
      <c r="AD865" s="59"/>
      <c r="AE865" s="59"/>
      <c r="AF865" s="59"/>
      <c r="AG865" s="59"/>
      <c r="AH865" s="59"/>
      <c r="AI865" s="59"/>
      <c r="AJ865" s="59"/>
      <c r="AK865" s="59"/>
      <c r="AL865" s="59"/>
      <c r="AM865" s="59"/>
      <c r="AN865" s="59"/>
      <c r="AO865" s="59"/>
      <c r="AP865" s="59"/>
      <c r="AQ865" s="59"/>
      <c r="AR865" s="59"/>
      <c r="AS865" s="59"/>
      <c r="AT865" s="59"/>
      <c r="AU865" s="59"/>
      <c r="AV865" s="59"/>
      <c r="AW865" s="59"/>
      <c r="AX865" s="59"/>
      <c r="AY865" s="59"/>
    </row>
    <row r="866" spans="1:51" x14ac:dyDescent="0.2">
      <c r="A866" s="59"/>
      <c r="B866" s="59"/>
      <c r="C866" s="59"/>
      <c r="D866" s="59"/>
      <c r="E866" s="59"/>
      <c r="F866" s="59"/>
      <c r="G866" s="59"/>
      <c r="H866" s="60"/>
      <c r="I866" s="60"/>
      <c r="J866" s="61"/>
      <c r="K866" s="59"/>
      <c r="M866" s="59"/>
      <c r="N866" s="59"/>
      <c r="O866" s="59"/>
      <c r="R866" s="59"/>
      <c r="S866" s="59"/>
      <c r="T866" s="59"/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59"/>
      <c r="AH866" s="59"/>
      <c r="AI866" s="59"/>
      <c r="AJ866" s="59"/>
      <c r="AK866" s="59"/>
      <c r="AL866" s="59"/>
      <c r="AM866" s="59"/>
      <c r="AN866" s="59"/>
      <c r="AO866" s="59"/>
      <c r="AP866" s="59"/>
      <c r="AQ866" s="59"/>
      <c r="AR866" s="59"/>
      <c r="AS866" s="59"/>
      <c r="AT866" s="59"/>
      <c r="AU866" s="59"/>
      <c r="AV866" s="59"/>
      <c r="AW866" s="59"/>
      <c r="AX866" s="59"/>
      <c r="AY866" s="59"/>
    </row>
    <row r="867" spans="1:51" x14ac:dyDescent="0.2">
      <c r="A867" s="59"/>
      <c r="B867" s="59"/>
      <c r="C867" s="59"/>
      <c r="D867" s="59"/>
      <c r="E867" s="59"/>
      <c r="F867" s="59"/>
      <c r="G867" s="59"/>
      <c r="H867" s="60"/>
      <c r="I867" s="60"/>
      <c r="J867" s="61"/>
      <c r="K867" s="59"/>
      <c r="M867" s="59"/>
      <c r="N867" s="59"/>
      <c r="O867" s="59"/>
      <c r="R867" s="59"/>
      <c r="S867" s="59"/>
      <c r="T867" s="59"/>
      <c r="V867" s="59"/>
      <c r="W867" s="59"/>
      <c r="X867" s="59"/>
      <c r="Y867" s="59"/>
      <c r="Z867" s="59"/>
      <c r="AA867" s="59"/>
      <c r="AB867" s="59"/>
      <c r="AC867" s="59"/>
      <c r="AD867" s="59"/>
      <c r="AE867" s="59"/>
      <c r="AF867" s="59"/>
      <c r="AG867" s="59"/>
      <c r="AH867" s="59"/>
      <c r="AI867" s="59"/>
      <c r="AJ867" s="59"/>
      <c r="AK867" s="59"/>
      <c r="AL867" s="59"/>
      <c r="AM867" s="59"/>
      <c r="AN867" s="59"/>
      <c r="AO867" s="59"/>
      <c r="AP867" s="59"/>
      <c r="AQ867" s="59"/>
      <c r="AR867" s="59"/>
      <c r="AS867" s="59"/>
      <c r="AT867" s="59"/>
      <c r="AU867" s="59"/>
      <c r="AV867" s="59"/>
      <c r="AW867" s="59"/>
      <c r="AX867" s="59"/>
      <c r="AY867" s="59"/>
    </row>
    <row r="868" spans="1:51" x14ac:dyDescent="0.2">
      <c r="A868" s="59"/>
      <c r="B868" s="59"/>
      <c r="C868" s="59"/>
      <c r="D868" s="59"/>
      <c r="E868" s="59"/>
      <c r="F868" s="59"/>
      <c r="G868" s="59"/>
      <c r="H868" s="60"/>
      <c r="I868" s="60"/>
      <c r="J868" s="61"/>
      <c r="K868" s="59"/>
      <c r="M868" s="59"/>
      <c r="N868" s="59"/>
      <c r="O868" s="59"/>
      <c r="R868" s="59"/>
      <c r="S868" s="59"/>
      <c r="T868" s="59"/>
      <c r="V868" s="59"/>
      <c r="W868" s="59"/>
      <c r="X868" s="59"/>
      <c r="Y868" s="59"/>
      <c r="Z868" s="59"/>
      <c r="AA868" s="59"/>
      <c r="AB868" s="59"/>
      <c r="AC868" s="59"/>
      <c r="AD868" s="59"/>
      <c r="AE868" s="59"/>
      <c r="AF868" s="59"/>
      <c r="AG868" s="59"/>
      <c r="AH868" s="59"/>
      <c r="AI868" s="59"/>
      <c r="AJ868" s="59"/>
      <c r="AK868" s="59"/>
      <c r="AL868" s="59"/>
      <c r="AM868" s="59"/>
      <c r="AN868" s="59"/>
      <c r="AO868" s="59"/>
      <c r="AP868" s="59"/>
      <c r="AQ868" s="59"/>
      <c r="AR868" s="59"/>
      <c r="AS868" s="59"/>
      <c r="AT868" s="59"/>
      <c r="AU868" s="59"/>
      <c r="AV868" s="59"/>
      <c r="AW868" s="59"/>
      <c r="AX868" s="59"/>
      <c r="AY868" s="59"/>
    </row>
    <row r="869" spans="1:51" x14ac:dyDescent="0.2">
      <c r="A869" s="59"/>
      <c r="B869" s="59"/>
      <c r="C869" s="59"/>
      <c r="D869" s="59"/>
      <c r="E869" s="59"/>
      <c r="F869" s="59"/>
      <c r="G869" s="59"/>
      <c r="H869" s="60"/>
      <c r="I869" s="60"/>
      <c r="J869" s="61"/>
      <c r="K869" s="59"/>
      <c r="M869" s="59"/>
      <c r="N869" s="59"/>
      <c r="O869" s="59"/>
      <c r="R869" s="59"/>
      <c r="S869" s="59"/>
      <c r="T869" s="59"/>
      <c r="V869" s="59"/>
      <c r="W869" s="59"/>
      <c r="X869" s="59"/>
      <c r="Y869" s="59"/>
      <c r="Z869" s="59"/>
      <c r="AA869" s="59"/>
      <c r="AB869" s="59"/>
      <c r="AC869" s="59"/>
      <c r="AD869" s="59"/>
      <c r="AE869" s="59"/>
      <c r="AF869" s="59"/>
      <c r="AG869" s="59"/>
      <c r="AH869" s="59"/>
      <c r="AI869" s="59"/>
      <c r="AJ869" s="59"/>
      <c r="AK869" s="59"/>
      <c r="AL869" s="59"/>
      <c r="AM869" s="59"/>
      <c r="AN869" s="59"/>
      <c r="AO869" s="59"/>
      <c r="AP869" s="59"/>
      <c r="AQ869" s="59"/>
      <c r="AR869" s="59"/>
      <c r="AS869" s="59"/>
      <c r="AT869" s="59"/>
      <c r="AU869" s="59"/>
      <c r="AV869" s="59"/>
      <c r="AW869" s="59"/>
      <c r="AX869" s="59"/>
      <c r="AY869" s="59"/>
    </row>
    <row r="870" spans="1:51" x14ac:dyDescent="0.2">
      <c r="A870" s="59"/>
      <c r="B870" s="59"/>
      <c r="C870" s="59"/>
      <c r="D870" s="59"/>
      <c r="E870" s="59"/>
      <c r="F870" s="59"/>
      <c r="G870" s="59"/>
      <c r="H870" s="60"/>
      <c r="I870" s="60"/>
      <c r="J870" s="61"/>
      <c r="K870" s="59"/>
      <c r="M870" s="59"/>
      <c r="N870" s="59"/>
      <c r="O870" s="59"/>
      <c r="R870" s="59"/>
      <c r="S870" s="59"/>
      <c r="T870" s="59"/>
      <c r="V870" s="59"/>
      <c r="W870" s="59"/>
      <c r="X870" s="59"/>
      <c r="Y870" s="59"/>
      <c r="Z870" s="59"/>
      <c r="AA870" s="59"/>
      <c r="AB870" s="59"/>
      <c r="AC870" s="59"/>
      <c r="AD870" s="59"/>
      <c r="AE870" s="59"/>
      <c r="AF870" s="59"/>
      <c r="AG870" s="59"/>
      <c r="AH870" s="59"/>
      <c r="AI870" s="59"/>
      <c r="AJ870" s="59"/>
      <c r="AK870" s="59"/>
      <c r="AL870" s="59"/>
      <c r="AM870" s="59"/>
      <c r="AN870" s="59"/>
      <c r="AO870" s="59"/>
      <c r="AP870" s="59"/>
      <c r="AQ870" s="59"/>
      <c r="AR870" s="59"/>
      <c r="AS870" s="59"/>
      <c r="AT870" s="59"/>
      <c r="AU870" s="59"/>
      <c r="AV870" s="59"/>
      <c r="AW870" s="59"/>
      <c r="AX870" s="59"/>
      <c r="AY870" s="59"/>
    </row>
    <row r="871" spans="1:51" x14ac:dyDescent="0.2">
      <c r="A871" s="59"/>
      <c r="B871" s="59"/>
      <c r="C871" s="59"/>
      <c r="D871" s="59"/>
      <c r="E871" s="59"/>
      <c r="F871" s="59"/>
      <c r="G871" s="59"/>
      <c r="H871" s="60"/>
      <c r="I871" s="60"/>
      <c r="J871" s="61"/>
      <c r="K871" s="59"/>
      <c r="M871" s="59"/>
      <c r="N871" s="59"/>
      <c r="O871" s="59"/>
      <c r="R871" s="59"/>
      <c r="S871" s="59"/>
      <c r="T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  <c r="AK871" s="59"/>
      <c r="AL871" s="59"/>
      <c r="AM871" s="59"/>
      <c r="AN871" s="59"/>
      <c r="AO871" s="59"/>
      <c r="AP871" s="59"/>
      <c r="AQ871" s="59"/>
      <c r="AR871" s="59"/>
      <c r="AS871" s="59"/>
      <c r="AT871" s="59"/>
      <c r="AU871" s="59"/>
      <c r="AV871" s="59"/>
      <c r="AW871" s="59"/>
      <c r="AX871" s="59"/>
      <c r="AY871" s="59"/>
    </row>
    <row r="872" spans="1:51" x14ac:dyDescent="0.2">
      <c r="A872" s="59"/>
      <c r="B872" s="59"/>
      <c r="C872" s="59"/>
      <c r="D872" s="59"/>
      <c r="E872" s="59"/>
      <c r="F872" s="59"/>
      <c r="G872" s="59"/>
      <c r="H872" s="60"/>
      <c r="I872" s="60"/>
      <c r="J872" s="61"/>
      <c r="K872" s="59"/>
      <c r="M872" s="59"/>
      <c r="N872" s="59"/>
      <c r="O872" s="59"/>
      <c r="R872" s="59"/>
      <c r="S872" s="59"/>
      <c r="T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  <c r="AI872" s="59"/>
      <c r="AJ872" s="59"/>
      <c r="AK872" s="59"/>
      <c r="AL872" s="59"/>
      <c r="AM872" s="59"/>
      <c r="AN872" s="59"/>
      <c r="AO872" s="59"/>
      <c r="AP872" s="59"/>
      <c r="AQ872" s="59"/>
      <c r="AR872" s="59"/>
      <c r="AS872" s="59"/>
      <c r="AT872" s="59"/>
      <c r="AU872" s="59"/>
      <c r="AV872" s="59"/>
      <c r="AW872" s="59"/>
      <c r="AX872" s="59"/>
      <c r="AY872" s="59"/>
    </row>
    <row r="873" spans="1:51" x14ac:dyDescent="0.2">
      <c r="A873" s="59"/>
      <c r="B873" s="59"/>
      <c r="C873" s="59"/>
      <c r="D873" s="59"/>
      <c r="E873" s="59"/>
      <c r="F873" s="59"/>
      <c r="G873" s="59"/>
      <c r="H873" s="60"/>
      <c r="I873" s="60"/>
      <c r="J873" s="61"/>
      <c r="K873" s="59"/>
      <c r="M873" s="59"/>
      <c r="N873" s="59"/>
      <c r="O873" s="59"/>
      <c r="R873" s="59"/>
      <c r="S873" s="59"/>
      <c r="T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  <c r="AK873" s="59"/>
      <c r="AL873" s="59"/>
      <c r="AM873" s="59"/>
      <c r="AN873" s="59"/>
      <c r="AO873" s="59"/>
      <c r="AP873" s="59"/>
      <c r="AQ873" s="59"/>
      <c r="AR873" s="59"/>
      <c r="AS873" s="59"/>
      <c r="AT873" s="59"/>
      <c r="AU873" s="59"/>
      <c r="AV873" s="59"/>
      <c r="AW873" s="59"/>
      <c r="AX873" s="59"/>
      <c r="AY873" s="59"/>
    </row>
    <row r="874" spans="1:51" x14ac:dyDescent="0.2">
      <c r="A874" s="59"/>
      <c r="B874" s="59"/>
      <c r="C874" s="59"/>
      <c r="D874" s="59"/>
      <c r="E874" s="59"/>
      <c r="F874" s="59"/>
      <c r="G874" s="59"/>
      <c r="H874" s="60"/>
      <c r="I874" s="60"/>
      <c r="J874" s="61"/>
      <c r="K874" s="59"/>
      <c r="M874" s="59"/>
      <c r="N874" s="59"/>
      <c r="O874" s="59"/>
      <c r="R874" s="59"/>
      <c r="S874" s="59"/>
      <c r="T874" s="59"/>
      <c r="V874" s="59"/>
      <c r="W874" s="59"/>
      <c r="X874" s="59"/>
      <c r="Y874" s="59"/>
      <c r="Z874" s="59"/>
      <c r="AA874" s="59"/>
      <c r="AB874" s="59"/>
      <c r="AC874" s="59"/>
      <c r="AD874" s="59"/>
      <c r="AE874" s="59"/>
      <c r="AF874" s="59"/>
      <c r="AG874" s="59"/>
      <c r="AH874" s="59"/>
      <c r="AI874" s="59"/>
      <c r="AJ874" s="59"/>
      <c r="AK874" s="59"/>
      <c r="AL874" s="59"/>
      <c r="AM874" s="59"/>
      <c r="AN874" s="59"/>
      <c r="AO874" s="59"/>
      <c r="AP874" s="59"/>
      <c r="AQ874" s="59"/>
      <c r="AR874" s="59"/>
      <c r="AS874" s="59"/>
      <c r="AT874" s="59"/>
      <c r="AU874" s="59"/>
      <c r="AV874" s="59"/>
      <c r="AW874" s="59"/>
      <c r="AX874" s="59"/>
      <c r="AY874" s="59"/>
    </row>
    <row r="875" spans="1:51" x14ac:dyDescent="0.2">
      <c r="A875" s="59"/>
      <c r="B875" s="59"/>
      <c r="C875" s="59"/>
      <c r="D875" s="59"/>
      <c r="E875" s="59"/>
      <c r="F875" s="59"/>
      <c r="G875" s="59"/>
      <c r="H875" s="60"/>
      <c r="I875" s="60"/>
      <c r="J875" s="61"/>
      <c r="K875" s="59"/>
      <c r="M875" s="59"/>
      <c r="N875" s="59"/>
      <c r="O875" s="59"/>
      <c r="R875" s="59"/>
      <c r="S875" s="59"/>
      <c r="T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  <c r="AI875" s="59"/>
      <c r="AJ875" s="59"/>
      <c r="AK875" s="59"/>
      <c r="AL875" s="59"/>
      <c r="AM875" s="59"/>
      <c r="AN875" s="59"/>
      <c r="AO875" s="59"/>
      <c r="AP875" s="59"/>
      <c r="AQ875" s="59"/>
      <c r="AR875" s="59"/>
      <c r="AS875" s="59"/>
      <c r="AT875" s="59"/>
      <c r="AU875" s="59"/>
      <c r="AV875" s="59"/>
      <c r="AW875" s="59"/>
      <c r="AX875" s="59"/>
      <c r="AY875" s="59"/>
    </row>
    <row r="876" spans="1:51" x14ac:dyDescent="0.2">
      <c r="A876" s="59"/>
      <c r="B876" s="59"/>
      <c r="C876" s="59"/>
      <c r="D876" s="59"/>
      <c r="E876" s="59"/>
      <c r="F876" s="59"/>
      <c r="G876" s="59"/>
      <c r="H876" s="60"/>
      <c r="I876" s="60"/>
      <c r="J876" s="61"/>
      <c r="K876" s="59"/>
      <c r="M876" s="59"/>
      <c r="N876" s="59"/>
      <c r="O876" s="59"/>
      <c r="R876" s="59"/>
      <c r="S876" s="59"/>
      <c r="T876" s="59"/>
      <c r="V876" s="59"/>
      <c r="W876" s="59"/>
      <c r="X876" s="59"/>
      <c r="Y876" s="59"/>
      <c r="Z876" s="59"/>
      <c r="AA876" s="59"/>
      <c r="AB876" s="59"/>
      <c r="AC876" s="59"/>
      <c r="AD876" s="59"/>
      <c r="AE876" s="59"/>
      <c r="AF876" s="59"/>
      <c r="AG876" s="59"/>
      <c r="AH876" s="59"/>
      <c r="AI876" s="59"/>
      <c r="AJ876" s="59"/>
      <c r="AK876" s="59"/>
      <c r="AL876" s="59"/>
      <c r="AM876" s="59"/>
      <c r="AN876" s="59"/>
      <c r="AO876" s="59"/>
      <c r="AP876" s="59"/>
      <c r="AQ876" s="59"/>
      <c r="AR876" s="59"/>
      <c r="AS876" s="59"/>
      <c r="AT876" s="59"/>
      <c r="AU876" s="59"/>
      <c r="AV876" s="59"/>
      <c r="AW876" s="59"/>
      <c r="AX876" s="59"/>
      <c r="AY876" s="59"/>
    </row>
    <row r="877" spans="1:51" x14ac:dyDescent="0.2">
      <c r="A877" s="59"/>
      <c r="B877" s="59"/>
      <c r="C877" s="59"/>
      <c r="D877" s="59"/>
      <c r="E877" s="59"/>
      <c r="F877" s="59"/>
      <c r="G877" s="59"/>
      <c r="H877" s="60"/>
      <c r="I877" s="60"/>
      <c r="J877" s="61"/>
      <c r="K877" s="59"/>
      <c r="M877" s="59"/>
      <c r="N877" s="59"/>
      <c r="O877" s="59"/>
      <c r="R877" s="59"/>
      <c r="S877" s="59"/>
      <c r="T877" s="59"/>
      <c r="V877" s="59"/>
      <c r="W877" s="59"/>
      <c r="X877" s="59"/>
      <c r="Y877" s="59"/>
      <c r="Z877" s="59"/>
      <c r="AA877" s="59"/>
      <c r="AB877" s="59"/>
      <c r="AC877" s="59"/>
      <c r="AD877" s="59"/>
      <c r="AE877" s="59"/>
      <c r="AF877" s="59"/>
      <c r="AG877" s="59"/>
      <c r="AH877" s="59"/>
      <c r="AI877" s="59"/>
      <c r="AJ877" s="59"/>
      <c r="AK877" s="59"/>
      <c r="AL877" s="59"/>
      <c r="AM877" s="59"/>
      <c r="AN877" s="59"/>
      <c r="AO877" s="59"/>
      <c r="AP877" s="59"/>
      <c r="AQ877" s="59"/>
      <c r="AR877" s="59"/>
      <c r="AS877" s="59"/>
      <c r="AT877" s="59"/>
      <c r="AU877" s="59"/>
      <c r="AV877" s="59"/>
      <c r="AW877" s="59"/>
      <c r="AX877" s="59"/>
      <c r="AY877" s="59"/>
    </row>
    <row r="878" spans="1:51" x14ac:dyDescent="0.2">
      <c r="A878" s="59"/>
      <c r="B878" s="59"/>
      <c r="C878" s="59"/>
      <c r="D878" s="59"/>
      <c r="E878" s="59"/>
      <c r="F878" s="59"/>
      <c r="G878" s="59"/>
      <c r="H878" s="60"/>
      <c r="I878" s="60"/>
      <c r="J878" s="61"/>
      <c r="K878" s="59"/>
      <c r="M878" s="59"/>
      <c r="N878" s="59"/>
      <c r="O878" s="59"/>
      <c r="R878" s="59"/>
      <c r="S878" s="59"/>
      <c r="T878" s="59"/>
      <c r="V878" s="59"/>
      <c r="W878" s="59"/>
      <c r="X878" s="59"/>
      <c r="Y878" s="59"/>
      <c r="Z878" s="59"/>
      <c r="AA878" s="59"/>
      <c r="AB878" s="59"/>
      <c r="AC878" s="59"/>
      <c r="AD878" s="59"/>
      <c r="AE878" s="59"/>
      <c r="AF878" s="59"/>
      <c r="AG878" s="59"/>
      <c r="AH878" s="59"/>
      <c r="AI878" s="59"/>
      <c r="AJ878" s="59"/>
      <c r="AK878" s="59"/>
      <c r="AL878" s="59"/>
      <c r="AM878" s="59"/>
      <c r="AN878" s="59"/>
      <c r="AO878" s="59"/>
      <c r="AP878" s="59"/>
      <c r="AQ878" s="59"/>
      <c r="AR878" s="59"/>
      <c r="AS878" s="59"/>
      <c r="AT878" s="59"/>
      <c r="AU878" s="59"/>
      <c r="AV878" s="59"/>
      <c r="AW878" s="59"/>
      <c r="AX878" s="59"/>
      <c r="AY878" s="59"/>
    </row>
    <row r="879" spans="1:51" x14ac:dyDescent="0.2">
      <c r="A879" s="59"/>
      <c r="B879" s="59"/>
      <c r="C879" s="59"/>
      <c r="D879" s="59"/>
      <c r="E879" s="59"/>
      <c r="F879" s="59"/>
      <c r="G879" s="59"/>
      <c r="H879" s="60"/>
      <c r="I879" s="60"/>
      <c r="J879" s="61"/>
      <c r="K879" s="59"/>
      <c r="M879" s="59"/>
      <c r="N879" s="59"/>
      <c r="O879" s="59"/>
      <c r="R879" s="59"/>
      <c r="S879" s="59"/>
      <c r="T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  <c r="AI879" s="59"/>
      <c r="AJ879" s="59"/>
      <c r="AK879" s="59"/>
      <c r="AL879" s="59"/>
      <c r="AM879" s="59"/>
      <c r="AN879" s="59"/>
      <c r="AO879" s="59"/>
      <c r="AP879" s="59"/>
      <c r="AQ879" s="59"/>
      <c r="AR879" s="59"/>
      <c r="AS879" s="59"/>
      <c r="AT879" s="59"/>
      <c r="AU879" s="59"/>
      <c r="AV879" s="59"/>
      <c r="AW879" s="59"/>
      <c r="AX879" s="59"/>
      <c r="AY879" s="59"/>
    </row>
    <row r="880" spans="1:51" x14ac:dyDescent="0.2">
      <c r="A880" s="59"/>
      <c r="B880" s="59"/>
      <c r="C880" s="59"/>
      <c r="D880" s="59"/>
      <c r="E880" s="59"/>
      <c r="F880" s="59"/>
      <c r="G880" s="59"/>
      <c r="H880" s="60"/>
      <c r="I880" s="60"/>
      <c r="J880" s="61"/>
      <c r="K880" s="59"/>
      <c r="M880" s="59"/>
      <c r="N880" s="59"/>
      <c r="O880" s="59"/>
      <c r="R880" s="59"/>
      <c r="S880" s="59"/>
      <c r="T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  <c r="AI880" s="59"/>
      <c r="AJ880" s="59"/>
      <c r="AK880" s="59"/>
      <c r="AL880" s="59"/>
      <c r="AM880" s="59"/>
      <c r="AN880" s="59"/>
      <c r="AO880" s="59"/>
      <c r="AP880" s="59"/>
      <c r="AQ880" s="59"/>
      <c r="AR880" s="59"/>
      <c r="AS880" s="59"/>
      <c r="AT880" s="59"/>
      <c r="AU880" s="59"/>
      <c r="AV880" s="59"/>
      <c r="AW880" s="59"/>
      <c r="AX880" s="59"/>
      <c r="AY880" s="59"/>
    </row>
    <row r="881" spans="1:51" x14ac:dyDescent="0.2">
      <c r="A881" s="59"/>
      <c r="B881" s="59"/>
      <c r="C881" s="59"/>
      <c r="D881" s="59"/>
      <c r="E881" s="59"/>
      <c r="F881" s="59"/>
      <c r="G881" s="59"/>
      <c r="H881" s="60"/>
      <c r="I881" s="60"/>
      <c r="J881" s="61"/>
      <c r="K881" s="59"/>
      <c r="M881" s="59"/>
      <c r="N881" s="59"/>
      <c r="O881" s="59"/>
      <c r="R881" s="59"/>
      <c r="S881" s="59"/>
      <c r="T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  <c r="AK881" s="59"/>
      <c r="AL881" s="59"/>
      <c r="AM881" s="59"/>
      <c r="AN881" s="59"/>
      <c r="AO881" s="59"/>
      <c r="AP881" s="59"/>
      <c r="AQ881" s="59"/>
      <c r="AR881" s="59"/>
      <c r="AS881" s="59"/>
      <c r="AT881" s="59"/>
      <c r="AU881" s="59"/>
      <c r="AV881" s="59"/>
      <c r="AW881" s="59"/>
      <c r="AX881" s="59"/>
      <c r="AY881" s="59"/>
    </row>
    <row r="882" spans="1:51" x14ac:dyDescent="0.2">
      <c r="A882" s="59"/>
      <c r="B882" s="59"/>
      <c r="C882" s="59"/>
      <c r="D882" s="59"/>
      <c r="E882" s="59"/>
      <c r="F882" s="59"/>
      <c r="G882" s="59"/>
      <c r="H882" s="60"/>
      <c r="I882" s="60"/>
      <c r="J882" s="61"/>
      <c r="K882" s="59"/>
      <c r="M882" s="59"/>
      <c r="N882" s="59"/>
      <c r="O882" s="59"/>
      <c r="R882" s="59"/>
      <c r="S882" s="59"/>
      <c r="T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  <c r="AI882" s="59"/>
      <c r="AJ882" s="59"/>
      <c r="AK882" s="59"/>
      <c r="AL882" s="59"/>
      <c r="AM882" s="59"/>
      <c r="AN882" s="59"/>
      <c r="AO882" s="59"/>
      <c r="AP882" s="59"/>
      <c r="AQ882" s="59"/>
      <c r="AR882" s="59"/>
      <c r="AS882" s="59"/>
      <c r="AT882" s="59"/>
      <c r="AU882" s="59"/>
      <c r="AV882" s="59"/>
      <c r="AW882" s="59"/>
      <c r="AX882" s="59"/>
      <c r="AY882" s="59"/>
    </row>
    <row r="883" spans="1:51" x14ac:dyDescent="0.2">
      <c r="A883" s="59"/>
      <c r="B883" s="59"/>
      <c r="C883" s="59"/>
      <c r="D883" s="59"/>
      <c r="E883" s="59"/>
      <c r="F883" s="59"/>
      <c r="G883" s="59"/>
      <c r="H883" s="60"/>
      <c r="I883" s="60"/>
      <c r="J883" s="61"/>
      <c r="K883" s="59"/>
      <c r="M883" s="59"/>
      <c r="N883" s="59"/>
      <c r="O883" s="59"/>
      <c r="R883" s="59"/>
      <c r="S883" s="59"/>
      <c r="T883" s="59"/>
      <c r="V883" s="59"/>
      <c r="W883" s="59"/>
      <c r="X883" s="59"/>
      <c r="Y883" s="59"/>
      <c r="Z883" s="59"/>
      <c r="AA883" s="59"/>
      <c r="AB883" s="59"/>
      <c r="AC883" s="59"/>
      <c r="AD883" s="59"/>
      <c r="AE883" s="59"/>
      <c r="AF883" s="59"/>
      <c r="AG883" s="59"/>
      <c r="AH883" s="59"/>
      <c r="AI883" s="59"/>
      <c r="AJ883" s="59"/>
      <c r="AK883" s="59"/>
      <c r="AL883" s="59"/>
      <c r="AM883" s="59"/>
      <c r="AN883" s="59"/>
      <c r="AO883" s="59"/>
      <c r="AP883" s="59"/>
      <c r="AQ883" s="59"/>
      <c r="AR883" s="59"/>
      <c r="AS883" s="59"/>
      <c r="AT883" s="59"/>
      <c r="AU883" s="59"/>
      <c r="AV883" s="59"/>
      <c r="AW883" s="59"/>
      <c r="AX883" s="59"/>
      <c r="AY883" s="59"/>
    </row>
    <row r="884" spans="1:51" x14ac:dyDescent="0.2">
      <c r="A884" s="59"/>
      <c r="B884" s="59"/>
      <c r="C884" s="59"/>
      <c r="D884" s="59"/>
      <c r="E884" s="59"/>
      <c r="F884" s="59"/>
      <c r="G884" s="59"/>
      <c r="H884" s="60"/>
      <c r="I884" s="60"/>
      <c r="J884" s="61"/>
      <c r="K884" s="59"/>
      <c r="M884" s="59"/>
      <c r="N884" s="59"/>
      <c r="O884" s="59"/>
      <c r="R884" s="59"/>
      <c r="S884" s="59"/>
      <c r="T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  <c r="AH884" s="59"/>
      <c r="AI884" s="59"/>
      <c r="AJ884" s="59"/>
      <c r="AK884" s="59"/>
      <c r="AL884" s="59"/>
      <c r="AM884" s="59"/>
      <c r="AN884" s="59"/>
      <c r="AO884" s="59"/>
      <c r="AP884" s="59"/>
      <c r="AQ884" s="59"/>
      <c r="AR884" s="59"/>
      <c r="AS884" s="59"/>
      <c r="AT884" s="59"/>
      <c r="AU884" s="59"/>
      <c r="AV884" s="59"/>
      <c r="AW884" s="59"/>
      <c r="AX884" s="59"/>
      <c r="AY884" s="59"/>
    </row>
    <row r="885" spans="1:51" x14ac:dyDescent="0.2">
      <c r="A885" s="59"/>
      <c r="B885" s="59"/>
      <c r="C885" s="59"/>
      <c r="D885" s="59"/>
      <c r="E885" s="59"/>
      <c r="F885" s="59"/>
      <c r="G885" s="59"/>
      <c r="H885" s="60"/>
      <c r="I885" s="60"/>
      <c r="J885" s="61"/>
      <c r="K885" s="59"/>
      <c r="M885" s="59"/>
      <c r="N885" s="59"/>
      <c r="O885" s="59"/>
      <c r="R885" s="59"/>
      <c r="S885" s="59"/>
      <c r="T885" s="59"/>
      <c r="V885" s="59"/>
      <c r="W885" s="59"/>
      <c r="X885" s="59"/>
      <c r="Y885" s="59"/>
      <c r="Z885" s="59"/>
      <c r="AA885" s="59"/>
      <c r="AB885" s="59"/>
      <c r="AC885" s="59"/>
      <c r="AD885" s="59"/>
      <c r="AE885" s="59"/>
      <c r="AF885" s="59"/>
      <c r="AG885" s="59"/>
      <c r="AH885" s="59"/>
      <c r="AI885" s="59"/>
      <c r="AJ885" s="59"/>
      <c r="AK885" s="59"/>
      <c r="AL885" s="59"/>
      <c r="AM885" s="59"/>
      <c r="AN885" s="59"/>
      <c r="AO885" s="59"/>
      <c r="AP885" s="59"/>
      <c r="AQ885" s="59"/>
      <c r="AR885" s="59"/>
      <c r="AS885" s="59"/>
      <c r="AT885" s="59"/>
      <c r="AU885" s="59"/>
      <c r="AV885" s="59"/>
      <c r="AW885" s="59"/>
      <c r="AX885" s="59"/>
      <c r="AY885" s="59"/>
    </row>
    <row r="886" spans="1:51" x14ac:dyDescent="0.2">
      <c r="A886" s="59"/>
      <c r="B886" s="59"/>
      <c r="C886" s="59"/>
      <c r="D886" s="59"/>
      <c r="E886" s="59"/>
      <c r="F886" s="59"/>
      <c r="G886" s="59"/>
      <c r="H886" s="60"/>
      <c r="I886" s="60"/>
      <c r="J886" s="61"/>
      <c r="K886" s="59"/>
      <c r="M886" s="59"/>
      <c r="N886" s="59"/>
      <c r="O886" s="59"/>
      <c r="R886" s="59"/>
      <c r="S886" s="59"/>
      <c r="T886" s="59"/>
      <c r="V886" s="59"/>
      <c r="W886" s="59"/>
      <c r="X886" s="59"/>
      <c r="Y886" s="59"/>
      <c r="Z886" s="59"/>
      <c r="AA886" s="59"/>
      <c r="AB886" s="59"/>
      <c r="AC886" s="59"/>
      <c r="AD886" s="59"/>
      <c r="AE886" s="59"/>
      <c r="AF886" s="59"/>
      <c r="AG886" s="59"/>
      <c r="AH886" s="59"/>
      <c r="AI886" s="59"/>
      <c r="AJ886" s="59"/>
      <c r="AK886" s="59"/>
      <c r="AL886" s="59"/>
      <c r="AM886" s="59"/>
      <c r="AN886" s="59"/>
      <c r="AO886" s="59"/>
      <c r="AP886" s="59"/>
      <c r="AQ886" s="59"/>
      <c r="AR886" s="59"/>
      <c r="AS886" s="59"/>
      <c r="AT886" s="59"/>
      <c r="AU886" s="59"/>
      <c r="AV886" s="59"/>
      <c r="AW886" s="59"/>
      <c r="AX886" s="59"/>
      <c r="AY886" s="59"/>
    </row>
    <row r="887" spans="1:51" x14ac:dyDescent="0.2">
      <c r="A887" s="59"/>
      <c r="B887" s="59"/>
      <c r="C887" s="59"/>
      <c r="D887" s="59"/>
      <c r="E887" s="59"/>
      <c r="F887" s="59"/>
      <c r="G887" s="59"/>
      <c r="H887" s="60"/>
      <c r="I887" s="60"/>
      <c r="J887" s="61"/>
      <c r="K887" s="59"/>
      <c r="M887" s="59"/>
      <c r="N887" s="59"/>
      <c r="O887" s="59"/>
      <c r="R887" s="59"/>
      <c r="S887" s="59"/>
      <c r="T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  <c r="AI887" s="59"/>
      <c r="AJ887" s="59"/>
      <c r="AK887" s="59"/>
      <c r="AL887" s="59"/>
      <c r="AM887" s="59"/>
      <c r="AN887" s="59"/>
      <c r="AO887" s="59"/>
      <c r="AP887" s="59"/>
      <c r="AQ887" s="59"/>
      <c r="AR887" s="59"/>
      <c r="AS887" s="59"/>
      <c r="AT887" s="59"/>
      <c r="AU887" s="59"/>
      <c r="AV887" s="59"/>
      <c r="AW887" s="59"/>
      <c r="AX887" s="59"/>
      <c r="AY887" s="59"/>
    </row>
    <row r="888" spans="1:51" x14ac:dyDescent="0.2">
      <c r="A888" s="59"/>
      <c r="B888" s="59"/>
      <c r="C888" s="59"/>
      <c r="D888" s="59"/>
      <c r="E888" s="59"/>
      <c r="F888" s="59"/>
      <c r="G888" s="59"/>
      <c r="H888" s="60"/>
      <c r="I888" s="60"/>
      <c r="J888" s="61"/>
      <c r="K888" s="59"/>
      <c r="M888" s="59"/>
      <c r="N888" s="59"/>
      <c r="O888" s="59"/>
      <c r="R888" s="59"/>
      <c r="S888" s="59"/>
      <c r="T888" s="59"/>
      <c r="V888" s="59"/>
      <c r="W888" s="59"/>
      <c r="X888" s="59"/>
      <c r="Y888" s="59"/>
      <c r="Z888" s="59"/>
      <c r="AA888" s="59"/>
      <c r="AB888" s="59"/>
      <c r="AC888" s="59"/>
      <c r="AD888" s="59"/>
      <c r="AE888" s="59"/>
      <c r="AF888" s="59"/>
      <c r="AG888" s="59"/>
      <c r="AH888" s="59"/>
      <c r="AI888" s="59"/>
      <c r="AJ888" s="59"/>
      <c r="AK888" s="59"/>
      <c r="AL888" s="59"/>
      <c r="AM888" s="59"/>
      <c r="AN888" s="59"/>
      <c r="AO888" s="59"/>
      <c r="AP888" s="59"/>
      <c r="AQ888" s="59"/>
      <c r="AR888" s="59"/>
      <c r="AS888" s="59"/>
      <c r="AT888" s="59"/>
      <c r="AU888" s="59"/>
      <c r="AV888" s="59"/>
      <c r="AW888" s="59"/>
      <c r="AX888" s="59"/>
      <c r="AY888" s="59"/>
    </row>
    <row r="889" spans="1:51" x14ac:dyDescent="0.2">
      <c r="A889" s="59"/>
      <c r="B889" s="59"/>
      <c r="C889" s="59"/>
      <c r="D889" s="59"/>
      <c r="E889" s="59"/>
      <c r="F889" s="59"/>
      <c r="G889" s="59"/>
      <c r="H889" s="60"/>
      <c r="I889" s="60"/>
      <c r="J889" s="61"/>
      <c r="K889" s="59"/>
      <c r="M889" s="59"/>
      <c r="N889" s="59"/>
      <c r="O889" s="59"/>
      <c r="R889" s="59"/>
      <c r="S889" s="59"/>
      <c r="T889" s="59"/>
      <c r="V889" s="59"/>
      <c r="W889" s="59"/>
      <c r="X889" s="59"/>
      <c r="Y889" s="59"/>
      <c r="Z889" s="59"/>
      <c r="AA889" s="59"/>
      <c r="AB889" s="59"/>
      <c r="AC889" s="59"/>
      <c r="AD889" s="59"/>
      <c r="AE889" s="59"/>
      <c r="AF889" s="59"/>
      <c r="AG889" s="59"/>
      <c r="AH889" s="59"/>
      <c r="AI889" s="59"/>
      <c r="AJ889" s="59"/>
      <c r="AK889" s="59"/>
      <c r="AL889" s="59"/>
      <c r="AM889" s="59"/>
      <c r="AN889" s="59"/>
      <c r="AO889" s="59"/>
      <c r="AP889" s="59"/>
      <c r="AQ889" s="59"/>
      <c r="AR889" s="59"/>
      <c r="AS889" s="59"/>
      <c r="AT889" s="59"/>
      <c r="AU889" s="59"/>
      <c r="AV889" s="59"/>
      <c r="AW889" s="59"/>
      <c r="AX889" s="59"/>
      <c r="AY889" s="59"/>
    </row>
    <row r="890" spans="1:51" x14ac:dyDescent="0.2">
      <c r="A890" s="59"/>
      <c r="B890" s="59"/>
      <c r="C890" s="59"/>
      <c r="D890" s="59"/>
      <c r="E890" s="59"/>
      <c r="F890" s="59"/>
      <c r="G890" s="59"/>
      <c r="H890" s="60"/>
      <c r="I890" s="60"/>
      <c r="J890" s="61"/>
      <c r="K890" s="59"/>
      <c r="M890" s="59"/>
      <c r="N890" s="59"/>
      <c r="O890" s="59"/>
      <c r="R890" s="59"/>
      <c r="S890" s="59"/>
      <c r="T890" s="59"/>
      <c r="V890" s="59"/>
      <c r="W890" s="59"/>
      <c r="X890" s="59"/>
      <c r="Y890" s="59"/>
      <c r="Z890" s="59"/>
      <c r="AA890" s="59"/>
      <c r="AB890" s="59"/>
      <c r="AC890" s="59"/>
      <c r="AD890" s="59"/>
      <c r="AE890" s="59"/>
      <c r="AF890" s="59"/>
      <c r="AG890" s="59"/>
      <c r="AH890" s="59"/>
      <c r="AI890" s="59"/>
      <c r="AJ890" s="59"/>
      <c r="AK890" s="59"/>
      <c r="AL890" s="59"/>
      <c r="AM890" s="59"/>
      <c r="AN890" s="59"/>
      <c r="AO890" s="59"/>
      <c r="AP890" s="59"/>
      <c r="AQ890" s="59"/>
      <c r="AR890" s="59"/>
      <c r="AS890" s="59"/>
      <c r="AT890" s="59"/>
      <c r="AU890" s="59"/>
      <c r="AV890" s="59"/>
      <c r="AW890" s="59"/>
      <c r="AX890" s="59"/>
      <c r="AY890" s="59"/>
    </row>
    <row r="891" spans="1:51" x14ac:dyDescent="0.2">
      <c r="A891" s="59"/>
      <c r="B891" s="59"/>
      <c r="C891" s="59"/>
      <c r="D891" s="59"/>
      <c r="E891" s="59"/>
      <c r="F891" s="59"/>
      <c r="G891" s="59"/>
      <c r="H891" s="60"/>
      <c r="I891" s="60"/>
      <c r="J891" s="61"/>
      <c r="K891" s="59"/>
      <c r="M891" s="59"/>
      <c r="N891" s="59"/>
      <c r="O891" s="59"/>
      <c r="R891" s="59"/>
      <c r="S891" s="59"/>
      <c r="T891" s="59"/>
      <c r="V891" s="59"/>
      <c r="W891" s="59"/>
      <c r="X891" s="59"/>
      <c r="Y891" s="59"/>
      <c r="Z891" s="59"/>
      <c r="AA891" s="59"/>
      <c r="AB891" s="59"/>
      <c r="AC891" s="59"/>
      <c r="AD891" s="59"/>
      <c r="AE891" s="59"/>
      <c r="AF891" s="59"/>
      <c r="AG891" s="59"/>
      <c r="AH891" s="59"/>
      <c r="AI891" s="59"/>
      <c r="AJ891" s="59"/>
      <c r="AK891" s="59"/>
      <c r="AL891" s="59"/>
      <c r="AM891" s="59"/>
      <c r="AN891" s="59"/>
      <c r="AO891" s="59"/>
      <c r="AP891" s="59"/>
      <c r="AQ891" s="59"/>
      <c r="AR891" s="59"/>
      <c r="AS891" s="59"/>
      <c r="AT891" s="59"/>
      <c r="AU891" s="59"/>
      <c r="AV891" s="59"/>
      <c r="AW891" s="59"/>
      <c r="AX891" s="59"/>
      <c r="AY891" s="59"/>
    </row>
    <row r="892" spans="1:51" x14ac:dyDescent="0.2">
      <c r="A892" s="59"/>
      <c r="B892" s="59"/>
      <c r="C892" s="59"/>
      <c r="D892" s="59"/>
      <c r="E892" s="59"/>
      <c r="F892" s="59"/>
      <c r="G892" s="59"/>
      <c r="H892" s="60"/>
      <c r="I892" s="60"/>
      <c r="J892" s="61"/>
      <c r="K892" s="59"/>
      <c r="M892" s="59"/>
      <c r="N892" s="59"/>
      <c r="O892" s="59"/>
      <c r="R892" s="59"/>
      <c r="S892" s="59"/>
      <c r="T892" s="59"/>
      <c r="V892" s="59"/>
      <c r="W892" s="59"/>
      <c r="X892" s="59"/>
      <c r="Y892" s="59"/>
      <c r="Z892" s="59"/>
      <c r="AA892" s="59"/>
      <c r="AB892" s="59"/>
      <c r="AC892" s="59"/>
      <c r="AD892" s="59"/>
      <c r="AE892" s="59"/>
      <c r="AF892" s="59"/>
      <c r="AG892" s="59"/>
      <c r="AH892" s="59"/>
      <c r="AI892" s="59"/>
      <c r="AJ892" s="59"/>
      <c r="AK892" s="59"/>
      <c r="AL892" s="59"/>
      <c r="AM892" s="59"/>
      <c r="AN892" s="59"/>
      <c r="AO892" s="59"/>
      <c r="AP892" s="59"/>
      <c r="AQ892" s="59"/>
      <c r="AR892" s="59"/>
      <c r="AS892" s="59"/>
      <c r="AT892" s="59"/>
      <c r="AU892" s="59"/>
      <c r="AV892" s="59"/>
      <c r="AW892" s="59"/>
      <c r="AX892" s="59"/>
      <c r="AY892" s="59"/>
    </row>
    <row r="893" spans="1:51" x14ac:dyDescent="0.2">
      <c r="A893" s="59"/>
      <c r="B893" s="59"/>
      <c r="C893" s="59"/>
      <c r="D893" s="59"/>
      <c r="E893" s="59"/>
      <c r="F893" s="59"/>
      <c r="G893" s="59"/>
      <c r="H893" s="60"/>
      <c r="I893" s="60"/>
      <c r="J893" s="61"/>
      <c r="K893" s="59"/>
      <c r="M893" s="59"/>
      <c r="N893" s="59"/>
      <c r="O893" s="59"/>
      <c r="R893" s="59"/>
      <c r="S893" s="59"/>
      <c r="T893" s="59"/>
      <c r="V893" s="59"/>
      <c r="W893" s="59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  <c r="AH893" s="59"/>
      <c r="AI893" s="59"/>
      <c r="AJ893" s="59"/>
      <c r="AK893" s="59"/>
      <c r="AL893" s="59"/>
      <c r="AM893" s="59"/>
      <c r="AN893" s="59"/>
      <c r="AO893" s="59"/>
      <c r="AP893" s="59"/>
      <c r="AQ893" s="59"/>
      <c r="AR893" s="59"/>
      <c r="AS893" s="59"/>
      <c r="AT893" s="59"/>
      <c r="AU893" s="59"/>
      <c r="AV893" s="59"/>
      <c r="AW893" s="59"/>
      <c r="AX893" s="59"/>
      <c r="AY893" s="59"/>
    </row>
    <row r="894" spans="1:51" x14ac:dyDescent="0.2">
      <c r="A894" s="59"/>
      <c r="B894" s="59"/>
      <c r="C894" s="59"/>
      <c r="D894" s="59"/>
      <c r="E894" s="59"/>
      <c r="F894" s="59"/>
      <c r="G894" s="59"/>
      <c r="H894" s="60"/>
      <c r="I894" s="60"/>
      <c r="J894" s="61"/>
      <c r="K894" s="59"/>
      <c r="M894" s="59"/>
      <c r="N894" s="59"/>
      <c r="O894" s="59"/>
      <c r="R894" s="59"/>
      <c r="S894" s="59"/>
      <c r="T894" s="59"/>
      <c r="V894" s="59"/>
      <c r="W894" s="59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  <c r="AH894" s="59"/>
      <c r="AI894" s="59"/>
      <c r="AJ894" s="59"/>
      <c r="AK894" s="59"/>
      <c r="AL894" s="59"/>
      <c r="AM894" s="59"/>
      <c r="AN894" s="59"/>
      <c r="AO894" s="59"/>
      <c r="AP894" s="59"/>
      <c r="AQ894" s="59"/>
      <c r="AR894" s="59"/>
      <c r="AS894" s="59"/>
      <c r="AT894" s="59"/>
      <c r="AU894" s="59"/>
      <c r="AV894" s="59"/>
      <c r="AW894" s="59"/>
      <c r="AX894" s="59"/>
      <c r="AY894" s="59"/>
    </row>
    <row r="895" spans="1:51" x14ac:dyDescent="0.2">
      <c r="A895" s="59"/>
      <c r="B895" s="59"/>
      <c r="C895" s="59"/>
      <c r="D895" s="59"/>
      <c r="E895" s="59"/>
      <c r="F895" s="59"/>
      <c r="G895" s="59"/>
      <c r="H895" s="60"/>
      <c r="I895" s="60"/>
      <c r="J895" s="61"/>
      <c r="K895" s="59"/>
      <c r="M895" s="59"/>
      <c r="N895" s="59"/>
      <c r="O895" s="59"/>
      <c r="R895" s="59"/>
      <c r="S895" s="59"/>
      <c r="T895" s="59"/>
      <c r="V895" s="59"/>
      <c r="W895" s="59"/>
      <c r="X895" s="59"/>
      <c r="Y895" s="59"/>
      <c r="Z895" s="59"/>
      <c r="AA895" s="59"/>
      <c r="AB895" s="59"/>
      <c r="AC895" s="59"/>
      <c r="AD895" s="59"/>
      <c r="AE895" s="59"/>
      <c r="AF895" s="59"/>
      <c r="AG895" s="59"/>
      <c r="AH895" s="59"/>
      <c r="AI895" s="59"/>
      <c r="AJ895" s="59"/>
      <c r="AK895" s="59"/>
      <c r="AL895" s="59"/>
      <c r="AM895" s="59"/>
      <c r="AN895" s="59"/>
      <c r="AO895" s="59"/>
      <c r="AP895" s="59"/>
      <c r="AQ895" s="59"/>
      <c r="AR895" s="59"/>
      <c r="AS895" s="59"/>
      <c r="AT895" s="59"/>
      <c r="AU895" s="59"/>
      <c r="AV895" s="59"/>
      <c r="AW895" s="59"/>
      <c r="AX895" s="59"/>
      <c r="AY895" s="59"/>
    </row>
    <row r="896" spans="1:51" x14ac:dyDescent="0.2">
      <c r="A896" s="59"/>
      <c r="B896" s="59"/>
      <c r="C896" s="59"/>
      <c r="D896" s="59"/>
      <c r="E896" s="59"/>
      <c r="F896" s="59"/>
      <c r="G896" s="59"/>
      <c r="H896" s="60"/>
      <c r="I896" s="60"/>
      <c r="J896" s="61"/>
      <c r="K896" s="59"/>
      <c r="M896" s="59"/>
      <c r="N896" s="59"/>
      <c r="O896" s="59"/>
      <c r="R896" s="59"/>
      <c r="S896" s="59"/>
      <c r="T896" s="59"/>
      <c r="V896" s="59"/>
      <c r="W896" s="59"/>
      <c r="X896" s="59"/>
      <c r="Y896" s="59"/>
      <c r="Z896" s="59"/>
      <c r="AA896" s="59"/>
      <c r="AB896" s="59"/>
      <c r="AC896" s="59"/>
      <c r="AD896" s="59"/>
      <c r="AE896" s="59"/>
      <c r="AF896" s="59"/>
      <c r="AG896" s="59"/>
      <c r="AH896" s="59"/>
      <c r="AI896" s="59"/>
      <c r="AJ896" s="59"/>
      <c r="AK896" s="59"/>
      <c r="AL896" s="59"/>
      <c r="AM896" s="59"/>
      <c r="AN896" s="59"/>
      <c r="AO896" s="59"/>
      <c r="AP896" s="59"/>
      <c r="AQ896" s="59"/>
      <c r="AR896" s="59"/>
      <c r="AS896" s="59"/>
      <c r="AT896" s="59"/>
      <c r="AU896" s="59"/>
      <c r="AV896" s="59"/>
      <c r="AW896" s="59"/>
      <c r="AX896" s="59"/>
      <c r="AY896" s="59"/>
    </row>
    <row r="897" spans="1:51" x14ac:dyDescent="0.2">
      <c r="A897" s="59"/>
      <c r="B897" s="59"/>
      <c r="C897" s="59"/>
      <c r="D897" s="59"/>
      <c r="E897" s="59"/>
      <c r="F897" s="59"/>
      <c r="G897" s="59"/>
      <c r="H897" s="60"/>
      <c r="I897" s="60"/>
      <c r="J897" s="61"/>
      <c r="K897" s="59"/>
      <c r="M897" s="59"/>
      <c r="N897" s="59"/>
      <c r="O897" s="59"/>
      <c r="R897" s="59"/>
      <c r="S897" s="59"/>
      <c r="T897" s="59"/>
      <c r="V897" s="59"/>
      <c r="W897" s="59"/>
      <c r="X897" s="59"/>
      <c r="Y897" s="59"/>
      <c r="Z897" s="59"/>
      <c r="AA897" s="59"/>
      <c r="AB897" s="59"/>
      <c r="AC897" s="59"/>
      <c r="AD897" s="59"/>
      <c r="AE897" s="59"/>
      <c r="AF897" s="59"/>
      <c r="AG897" s="59"/>
      <c r="AH897" s="59"/>
      <c r="AI897" s="59"/>
      <c r="AJ897" s="59"/>
      <c r="AK897" s="59"/>
      <c r="AL897" s="59"/>
      <c r="AM897" s="59"/>
      <c r="AN897" s="59"/>
      <c r="AO897" s="59"/>
      <c r="AP897" s="59"/>
      <c r="AQ897" s="59"/>
      <c r="AR897" s="59"/>
      <c r="AS897" s="59"/>
      <c r="AT897" s="59"/>
      <c r="AU897" s="59"/>
      <c r="AV897" s="59"/>
      <c r="AW897" s="59"/>
      <c r="AX897" s="59"/>
      <c r="AY897" s="59"/>
    </row>
    <row r="898" spans="1:51" x14ac:dyDescent="0.2">
      <c r="A898" s="59"/>
      <c r="B898" s="59"/>
      <c r="C898" s="59"/>
      <c r="D898" s="59"/>
      <c r="E898" s="59"/>
      <c r="F898" s="59"/>
      <c r="G898" s="59"/>
      <c r="H898" s="60"/>
      <c r="I898" s="60"/>
      <c r="J898" s="61"/>
      <c r="K898" s="59"/>
      <c r="M898" s="59"/>
      <c r="N898" s="59"/>
      <c r="O898" s="59"/>
      <c r="R898" s="59"/>
      <c r="S898" s="59"/>
      <c r="T898" s="59"/>
      <c r="V898" s="59"/>
      <c r="W898" s="59"/>
      <c r="X898" s="59"/>
      <c r="Y898" s="59"/>
      <c r="Z898" s="59"/>
      <c r="AA898" s="59"/>
      <c r="AB898" s="59"/>
      <c r="AC898" s="59"/>
      <c r="AD898" s="59"/>
      <c r="AE898" s="59"/>
      <c r="AF898" s="59"/>
      <c r="AG898" s="59"/>
      <c r="AH898" s="59"/>
      <c r="AI898" s="59"/>
      <c r="AJ898" s="59"/>
      <c r="AK898" s="59"/>
      <c r="AL898" s="59"/>
      <c r="AM898" s="59"/>
      <c r="AN898" s="59"/>
      <c r="AO898" s="59"/>
      <c r="AP898" s="59"/>
      <c r="AQ898" s="59"/>
      <c r="AR898" s="59"/>
      <c r="AS898" s="59"/>
      <c r="AT898" s="59"/>
      <c r="AU898" s="59"/>
      <c r="AV898" s="59"/>
      <c r="AW898" s="59"/>
      <c r="AX898" s="59"/>
      <c r="AY898" s="59"/>
    </row>
    <row r="899" spans="1:51" x14ac:dyDescent="0.2">
      <c r="A899" s="59"/>
      <c r="B899" s="59"/>
      <c r="C899" s="59"/>
      <c r="D899" s="59"/>
      <c r="E899" s="59"/>
      <c r="F899" s="59"/>
      <c r="G899" s="59"/>
      <c r="H899" s="60"/>
      <c r="I899" s="60"/>
      <c r="J899" s="61"/>
      <c r="K899" s="59"/>
      <c r="M899" s="59"/>
      <c r="N899" s="59"/>
      <c r="O899" s="59"/>
      <c r="R899" s="59"/>
      <c r="S899" s="59"/>
      <c r="T899" s="59"/>
      <c r="V899" s="59"/>
      <c r="W899" s="59"/>
      <c r="X899" s="59"/>
      <c r="Y899" s="59"/>
      <c r="Z899" s="59"/>
      <c r="AA899" s="59"/>
      <c r="AB899" s="59"/>
      <c r="AC899" s="59"/>
      <c r="AD899" s="59"/>
      <c r="AE899" s="59"/>
      <c r="AF899" s="59"/>
      <c r="AG899" s="59"/>
      <c r="AH899" s="59"/>
      <c r="AI899" s="59"/>
      <c r="AJ899" s="59"/>
      <c r="AK899" s="59"/>
      <c r="AL899" s="59"/>
      <c r="AM899" s="59"/>
      <c r="AN899" s="59"/>
      <c r="AO899" s="59"/>
      <c r="AP899" s="59"/>
      <c r="AQ899" s="59"/>
      <c r="AR899" s="59"/>
      <c r="AS899" s="59"/>
      <c r="AT899" s="59"/>
      <c r="AU899" s="59"/>
      <c r="AV899" s="59"/>
      <c r="AW899" s="59"/>
      <c r="AX899" s="59"/>
      <c r="AY899" s="59"/>
    </row>
    <row r="900" spans="1:51" x14ac:dyDescent="0.2">
      <c r="A900" s="59"/>
      <c r="B900" s="59"/>
      <c r="C900" s="59"/>
      <c r="D900" s="59"/>
      <c r="E900" s="59"/>
      <c r="F900" s="59"/>
      <c r="G900" s="59"/>
      <c r="H900" s="60"/>
      <c r="I900" s="60"/>
      <c r="J900" s="61"/>
      <c r="K900" s="59"/>
      <c r="M900" s="59"/>
      <c r="N900" s="59"/>
      <c r="O900" s="59"/>
      <c r="R900" s="59"/>
      <c r="S900" s="59"/>
      <c r="T900" s="59"/>
      <c r="V900" s="59"/>
      <c r="W900" s="59"/>
      <c r="X900" s="59"/>
      <c r="Y900" s="59"/>
      <c r="Z900" s="59"/>
      <c r="AA900" s="59"/>
      <c r="AB900" s="59"/>
      <c r="AC900" s="59"/>
      <c r="AD900" s="59"/>
      <c r="AE900" s="59"/>
      <c r="AF900" s="59"/>
      <c r="AG900" s="59"/>
      <c r="AH900" s="59"/>
      <c r="AI900" s="59"/>
      <c r="AJ900" s="59"/>
      <c r="AK900" s="59"/>
      <c r="AL900" s="59"/>
      <c r="AM900" s="59"/>
      <c r="AN900" s="59"/>
      <c r="AO900" s="59"/>
      <c r="AP900" s="59"/>
      <c r="AQ900" s="59"/>
      <c r="AR900" s="59"/>
      <c r="AS900" s="59"/>
      <c r="AT900" s="59"/>
      <c r="AU900" s="59"/>
      <c r="AV900" s="59"/>
      <c r="AW900" s="59"/>
      <c r="AX900" s="59"/>
      <c r="AY900" s="59"/>
    </row>
    <row r="901" spans="1:51" x14ac:dyDescent="0.2">
      <c r="A901" s="59"/>
      <c r="B901" s="59"/>
      <c r="C901" s="59"/>
      <c r="D901" s="59"/>
      <c r="E901" s="59"/>
      <c r="F901" s="59"/>
      <c r="G901" s="59"/>
      <c r="H901" s="60"/>
      <c r="I901" s="60"/>
      <c r="J901" s="61"/>
      <c r="K901" s="59"/>
      <c r="M901" s="59"/>
      <c r="N901" s="59"/>
      <c r="O901" s="59"/>
      <c r="R901" s="59"/>
      <c r="S901" s="59"/>
      <c r="T901" s="59"/>
      <c r="V901" s="59"/>
      <c r="W901" s="59"/>
      <c r="X901" s="59"/>
      <c r="Y901" s="59"/>
      <c r="Z901" s="59"/>
      <c r="AA901" s="59"/>
      <c r="AB901" s="59"/>
      <c r="AC901" s="59"/>
      <c r="AD901" s="59"/>
      <c r="AE901" s="59"/>
      <c r="AF901" s="59"/>
      <c r="AG901" s="59"/>
      <c r="AH901" s="59"/>
      <c r="AI901" s="59"/>
      <c r="AJ901" s="59"/>
      <c r="AK901" s="59"/>
      <c r="AL901" s="59"/>
      <c r="AM901" s="59"/>
      <c r="AN901" s="59"/>
      <c r="AO901" s="59"/>
      <c r="AP901" s="59"/>
      <c r="AQ901" s="59"/>
      <c r="AR901" s="59"/>
      <c r="AS901" s="59"/>
      <c r="AT901" s="59"/>
      <c r="AU901" s="59"/>
      <c r="AV901" s="59"/>
      <c r="AW901" s="59"/>
      <c r="AX901" s="59"/>
      <c r="AY901" s="59"/>
    </row>
    <row r="902" spans="1:51" x14ac:dyDescent="0.2">
      <c r="A902" s="59"/>
      <c r="B902" s="59"/>
      <c r="C902" s="59"/>
      <c r="D902" s="59"/>
      <c r="E902" s="59"/>
      <c r="F902" s="59"/>
      <c r="G902" s="59"/>
      <c r="H902" s="60"/>
      <c r="I902" s="60"/>
      <c r="J902" s="61"/>
      <c r="K902" s="59"/>
      <c r="M902" s="59"/>
      <c r="N902" s="59"/>
      <c r="O902" s="59"/>
      <c r="R902" s="59"/>
      <c r="S902" s="59"/>
      <c r="T902" s="59"/>
      <c r="V902" s="59"/>
      <c r="W902" s="59"/>
      <c r="X902" s="59"/>
      <c r="Y902" s="59"/>
      <c r="Z902" s="59"/>
      <c r="AA902" s="59"/>
      <c r="AB902" s="59"/>
      <c r="AC902" s="59"/>
      <c r="AD902" s="59"/>
      <c r="AE902" s="59"/>
      <c r="AF902" s="59"/>
      <c r="AG902" s="59"/>
      <c r="AH902" s="59"/>
      <c r="AI902" s="59"/>
      <c r="AJ902" s="59"/>
      <c r="AK902" s="59"/>
      <c r="AL902" s="59"/>
      <c r="AM902" s="59"/>
      <c r="AN902" s="59"/>
      <c r="AO902" s="59"/>
      <c r="AP902" s="59"/>
      <c r="AQ902" s="59"/>
      <c r="AR902" s="59"/>
      <c r="AS902" s="59"/>
      <c r="AT902" s="59"/>
      <c r="AU902" s="59"/>
      <c r="AV902" s="59"/>
      <c r="AW902" s="59"/>
      <c r="AX902" s="59"/>
      <c r="AY902" s="59"/>
    </row>
    <row r="903" spans="1:51" x14ac:dyDescent="0.2">
      <c r="A903" s="59"/>
      <c r="B903" s="59"/>
      <c r="C903" s="59"/>
      <c r="D903" s="59"/>
      <c r="E903" s="59"/>
      <c r="F903" s="59"/>
      <c r="G903" s="59"/>
      <c r="H903" s="60"/>
      <c r="I903" s="60"/>
      <c r="J903" s="61"/>
      <c r="K903" s="59"/>
      <c r="M903" s="59"/>
      <c r="N903" s="59"/>
      <c r="O903" s="59"/>
      <c r="R903" s="59"/>
      <c r="S903" s="59"/>
      <c r="T903" s="59"/>
      <c r="V903" s="59"/>
      <c r="W903" s="59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  <c r="AH903" s="59"/>
      <c r="AI903" s="59"/>
      <c r="AJ903" s="59"/>
      <c r="AK903" s="59"/>
      <c r="AL903" s="59"/>
      <c r="AM903" s="59"/>
      <c r="AN903" s="59"/>
      <c r="AO903" s="59"/>
      <c r="AP903" s="59"/>
      <c r="AQ903" s="59"/>
      <c r="AR903" s="59"/>
      <c r="AS903" s="59"/>
      <c r="AT903" s="59"/>
      <c r="AU903" s="59"/>
      <c r="AV903" s="59"/>
      <c r="AW903" s="59"/>
      <c r="AX903" s="59"/>
      <c r="AY903" s="59"/>
    </row>
    <row r="904" spans="1:51" x14ac:dyDescent="0.2">
      <c r="A904" s="59"/>
      <c r="B904" s="59"/>
      <c r="C904" s="59"/>
      <c r="D904" s="59"/>
      <c r="E904" s="59"/>
      <c r="F904" s="59"/>
      <c r="G904" s="59"/>
      <c r="H904" s="60"/>
      <c r="I904" s="60"/>
      <c r="J904" s="61"/>
      <c r="K904" s="59"/>
      <c r="M904" s="59"/>
      <c r="N904" s="59"/>
      <c r="O904" s="59"/>
      <c r="R904" s="59"/>
      <c r="S904" s="59"/>
      <c r="T904" s="59"/>
      <c r="V904" s="59"/>
      <c r="W904" s="59"/>
      <c r="X904" s="59"/>
      <c r="Y904" s="59"/>
      <c r="Z904" s="59"/>
      <c r="AA904" s="59"/>
      <c r="AB904" s="59"/>
      <c r="AC904" s="59"/>
      <c r="AD904" s="59"/>
      <c r="AE904" s="59"/>
      <c r="AF904" s="59"/>
      <c r="AG904" s="59"/>
      <c r="AH904" s="59"/>
      <c r="AI904" s="59"/>
      <c r="AJ904" s="59"/>
      <c r="AK904" s="59"/>
      <c r="AL904" s="59"/>
      <c r="AM904" s="59"/>
      <c r="AN904" s="59"/>
      <c r="AO904" s="59"/>
      <c r="AP904" s="59"/>
      <c r="AQ904" s="59"/>
      <c r="AR904" s="59"/>
      <c r="AS904" s="59"/>
      <c r="AT904" s="59"/>
      <c r="AU904" s="59"/>
      <c r="AV904" s="59"/>
      <c r="AW904" s="59"/>
      <c r="AX904" s="59"/>
      <c r="AY904" s="59"/>
    </row>
    <row r="905" spans="1:51" x14ac:dyDescent="0.2">
      <c r="A905" s="59"/>
      <c r="B905" s="59"/>
      <c r="C905" s="59"/>
      <c r="D905" s="59"/>
      <c r="E905" s="59"/>
      <c r="F905" s="59"/>
      <c r="G905" s="59"/>
      <c r="H905" s="60"/>
      <c r="I905" s="60"/>
      <c r="J905" s="61"/>
      <c r="K905" s="59"/>
      <c r="M905" s="59"/>
      <c r="N905" s="59"/>
      <c r="O905" s="59"/>
      <c r="R905" s="59"/>
      <c r="S905" s="59"/>
      <c r="T905" s="59"/>
      <c r="V905" s="59"/>
      <c r="W905" s="59"/>
      <c r="X905" s="59"/>
      <c r="Y905" s="59"/>
      <c r="Z905" s="59"/>
      <c r="AA905" s="59"/>
      <c r="AB905" s="59"/>
      <c r="AC905" s="59"/>
      <c r="AD905" s="59"/>
      <c r="AE905" s="59"/>
      <c r="AF905" s="59"/>
      <c r="AG905" s="59"/>
      <c r="AH905" s="59"/>
      <c r="AI905" s="59"/>
      <c r="AJ905" s="59"/>
      <c r="AK905" s="59"/>
      <c r="AL905" s="59"/>
      <c r="AM905" s="59"/>
      <c r="AN905" s="59"/>
      <c r="AO905" s="59"/>
      <c r="AP905" s="59"/>
      <c r="AQ905" s="59"/>
      <c r="AR905" s="59"/>
      <c r="AS905" s="59"/>
      <c r="AT905" s="59"/>
      <c r="AU905" s="59"/>
      <c r="AV905" s="59"/>
      <c r="AW905" s="59"/>
      <c r="AX905" s="59"/>
      <c r="AY905" s="59"/>
    </row>
    <row r="906" spans="1:51" x14ac:dyDescent="0.2">
      <c r="A906" s="59"/>
      <c r="B906" s="59"/>
      <c r="C906" s="59"/>
      <c r="D906" s="59"/>
      <c r="E906" s="59"/>
      <c r="F906" s="59"/>
      <c r="G906" s="59"/>
      <c r="H906" s="60"/>
      <c r="I906" s="60"/>
      <c r="J906" s="61"/>
      <c r="K906" s="59"/>
      <c r="M906" s="59"/>
      <c r="N906" s="59"/>
      <c r="O906" s="59"/>
      <c r="R906" s="59"/>
      <c r="S906" s="59"/>
      <c r="T906" s="59"/>
      <c r="V906" s="59"/>
      <c r="W906" s="59"/>
      <c r="X906" s="59"/>
      <c r="Y906" s="59"/>
      <c r="Z906" s="59"/>
      <c r="AA906" s="59"/>
      <c r="AB906" s="59"/>
      <c r="AC906" s="59"/>
      <c r="AD906" s="59"/>
      <c r="AE906" s="59"/>
      <c r="AF906" s="59"/>
      <c r="AG906" s="59"/>
      <c r="AH906" s="59"/>
      <c r="AI906" s="59"/>
      <c r="AJ906" s="59"/>
      <c r="AK906" s="59"/>
      <c r="AL906" s="59"/>
      <c r="AM906" s="59"/>
      <c r="AN906" s="59"/>
      <c r="AO906" s="59"/>
      <c r="AP906" s="59"/>
      <c r="AQ906" s="59"/>
      <c r="AR906" s="59"/>
      <c r="AS906" s="59"/>
      <c r="AT906" s="59"/>
      <c r="AU906" s="59"/>
      <c r="AV906" s="59"/>
      <c r="AW906" s="59"/>
      <c r="AX906" s="59"/>
      <c r="AY906" s="59"/>
    </row>
    <row r="907" spans="1:51" x14ac:dyDescent="0.2">
      <c r="A907" s="59"/>
      <c r="B907" s="59"/>
      <c r="C907" s="59"/>
      <c r="D907" s="59"/>
      <c r="E907" s="59"/>
      <c r="F907" s="59"/>
      <c r="G907" s="59"/>
      <c r="H907" s="60"/>
      <c r="I907" s="60"/>
      <c r="J907" s="61"/>
      <c r="K907" s="59"/>
      <c r="M907" s="59"/>
      <c r="N907" s="59"/>
      <c r="O907" s="59"/>
      <c r="R907" s="59"/>
      <c r="S907" s="59"/>
      <c r="T907" s="59"/>
      <c r="V907" s="59"/>
      <c r="W907" s="59"/>
      <c r="X907" s="59"/>
      <c r="Y907" s="59"/>
      <c r="Z907" s="59"/>
      <c r="AA907" s="59"/>
      <c r="AB907" s="59"/>
      <c r="AC907" s="59"/>
      <c r="AD907" s="59"/>
      <c r="AE907" s="59"/>
      <c r="AF907" s="59"/>
      <c r="AG907" s="59"/>
      <c r="AH907" s="59"/>
      <c r="AI907" s="59"/>
      <c r="AJ907" s="59"/>
      <c r="AK907" s="59"/>
      <c r="AL907" s="59"/>
      <c r="AM907" s="59"/>
      <c r="AN907" s="59"/>
      <c r="AO907" s="59"/>
      <c r="AP907" s="59"/>
      <c r="AQ907" s="59"/>
      <c r="AR907" s="59"/>
      <c r="AS907" s="59"/>
      <c r="AT907" s="59"/>
      <c r="AU907" s="59"/>
      <c r="AV907" s="59"/>
      <c r="AW907" s="59"/>
      <c r="AX907" s="59"/>
      <c r="AY907" s="59"/>
    </row>
    <row r="908" spans="1:51" x14ac:dyDescent="0.2">
      <c r="A908" s="59"/>
      <c r="B908" s="59"/>
      <c r="C908" s="59"/>
      <c r="D908" s="59"/>
      <c r="E908" s="59"/>
      <c r="F908" s="59"/>
      <c r="G908" s="59"/>
      <c r="H908" s="60"/>
      <c r="I908" s="60"/>
      <c r="J908" s="61"/>
      <c r="K908" s="59"/>
      <c r="M908" s="59"/>
      <c r="N908" s="59"/>
      <c r="O908" s="59"/>
      <c r="R908" s="59"/>
      <c r="S908" s="59"/>
      <c r="T908" s="59"/>
      <c r="V908" s="59"/>
      <c r="W908" s="59"/>
      <c r="X908" s="59"/>
      <c r="Y908" s="59"/>
      <c r="Z908" s="59"/>
      <c r="AA908" s="59"/>
      <c r="AB908" s="59"/>
      <c r="AC908" s="59"/>
      <c r="AD908" s="59"/>
      <c r="AE908" s="59"/>
      <c r="AF908" s="59"/>
      <c r="AG908" s="59"/>
      <c r="AH908" s="59"/>
      <c r="AI908" s="59"/>
      <c r="AJ908" s="59"/>
      <c r="AK908" s="59"/>
      <c r="AL908" s="59"/>
      <c r="AM908" s="59"/>
      <c r="AN908" s="59"/>
      <c r="AO908" s="59"/>
      <c r="AP908" s="59"/>
      <c r="AQ908" s="59"/>
      <c r="AR908" s="59"/>
      <c r="AS908" s="59"/>
      <c r="AT908" s="59"/>
      <c r="AU908" s="59"/>
      <c r="AV908" s="59"/>
      <c r="AW908" s="59"/>
      <c r="AX908" s="59"/>
      <c r="AY908" s="59"/>
    </row>
    <row r="909" spans="1:51" x14ac:dyDescent="0.2">
      <c r="A909" s="59"/>
      <c r="B909" s="59"/>
      <c r="C909" s="59"/>
      <c r="D909" s="59"/>
      <c r="E909" s="59"/>
      <c r="F909" s="59"/>
      <c r="G909" s="59"/>
      <c r="H909" s="60"/>
      <c r="I909" s="60"/>
      <c r="J909" s="61"/>
      <c r="K909" s="59"/>
      <c r="M909" s="59"/>
      <c r="N909" s="59"/>
      <c r="O909" s="59"/>
      <c r="R909" s="59"/>
      <c r="S909" s="59"/>
      <c r="T909" s="59"/>
      <c r="V909" s="59"/>
      <c r="W909" s="59"/>
      <c r="X909" s="59"/>
      <c r="Y909" s="59"/>
      <c r="Z909" s="59"/>
      <c r="AA909" s="59"/>
      <c r="AB909" s="59"/>
      <c r="AC909" s="59"/>
      <c r="AD909" s="59"/>
      <c r="AE909" s="59"/>
      <c r="AF909" s="59"/>
      <c r="AG909" s="59"/>
      <c r="AH909" s="59"/>
      <c r="AI909" s="59"/>
      <c r="AJ909" s="59"/>
      <c r="AK909" s="59"/>
      <c r="AL909" s="59"/>
      <c r="AM909" s="59"/>
      <c r="AN909" s="59"/>
      <c r="AO909" s="59"/>
      <c r="AP909" s="59"/>
      <c r="AQ909" s="59"/>
      <c r="AR909" s="59"/>
      <c r="AS909" s="59"/>
      <c r="AT909" s="59"/>
      <c r="AU909" s="59"/>
      <c r="AV909" s="59"/>
      <c r="AW909" s="59"/>
      <c r="AX909" s="59"/>
      <c r="AY909" s="59"/>
    </row>
    <row r="910" spans="1:51" x14ac:dyDescent="0.2">
      <c r="A910" s="59"/>
      <c r="B910" s="59"/>
      <c r="C910" s="59"/>
      <c r="D910" s="59"/>
      <c r="E910" s="59"/>
      <c r="F910" s="59"/>
      <c r="G910" s="59"/>
      <c r="H910" s="60"/>
      <c r="I910" s="60"/>
      <c r="J910" s="61"/>
      <c r="K910" s="59"/>
      <c r="M910" s="59"/>
      <c r="N910" s="59"/>
      <c r="O910" s="59"/>
      <c r="R910" s="59"/>
      <c r="S910" s="59"/>
      <c r="T910" s="59"/>
      <c r="V910" s="59"/>
      <c r="W910" s="59"/>
      <c r="X910" s="59"/>
      <c r="Y910" s="59"/>
      <c r="Z910" s="59"/>
      <c r="AA910" s="59"/>
      <c r="AB910" s="59"/>
      <c r="AC910" s="59"/>
      <c r="AD910" s="59"/>
      <c r="AE910" s="59"/>
      <c r="AF910" s="59"/>
      <c r="AG910" s="59"/>
      <c r="AH910" s="59"/>
      <c r="AI910" s="59"/>
      <c r="AJ910" s="59"/>
      <c r="AK910" s="59"/>
      <c r="AL910" s="59"/>
      <c r="AM910" s="59"/>
      <c r="AN910" s="59"/>
      <c r="AO910" s="59"/>
      <c r="AP910" s="59"/>
      <c r="AQ910" s="59"/>
      <c r="AR910" s="59"/>
      <c r="AS910" s="59"/>
      <c r="AT910" s="59"/>
      <c r="AU910" s="59"/>
      <c r="AV910" s="59"/>
      <c r="AW910" s="59"/>
      <c r="AX910" s="59"/>
      <c r="AY910" s="59"/>
    </row>
    <row r="911" spans="1:51" x14ac:dyDescent="0.2">
      <c r="A911" s="59"/>
      <c r="B911" s="59"/>
      <c r="C911" s="59"/>
      <c r="D911" s="59"/>
      <c r="E911" s="59"/>
      <c r="F911" s="59"/>
      <c r="G911" s="59"/>
      <c r="H911" s="60"/>
      <c r="I911" s="60"/>
      <c r="J911" s="61"/>
      <c r="K911" s="59"/>
      <c r="M911" s="59"/>
      <c r="N911" s="59"/>
      <c r="O911" s="59"/>
      <c r="R911" s="59"/>
      <c r="S911" s="59"/>
      <c r="T911" s="59"/>
      <c r="V911" s="59"/>
      <c r="W911" s="59"/>
      <c r="X911" s="59"/>
      <c r="Y911" s="59"/>
      <c r="Z911" s="59"/>
      <c r="AA911" s="59"/>
      <c r="AB911" s="59"/>
      <c r="AC911" s="59"/>
      <c r="AD911" s="59"/>
      <c r="AE911" s="59"/>
      <c r="AF911" s="59"/>
      <c r="AG911" s="59"/>
      <c r="AH911" s="59"/>
      <c r="AI911" s="59"/>
      <c r="AJ911" s="59"/>
      <c r="AK911" s="59"/>
      <c r="AL911" s="59"/>
      <c r="AM911" s="59"/>
      <c r="AN911" s="59"/>
      <c r="AO911" s="59"/>
      <c r="AP911" s="59"/>
      <c r="AQ911" s="59"/>
      <c r="AR911" s="59"/>
      <c r="AS911" s="59"/>
      <c r="AT911" s="59"/>
      <c r="AU911" s="59"/>
      <c r="AV911" s="59"/>
      <c r="AW911" s="59"/>
      <c r="AX911" s="59"/>
      <c r="AY911" s="59"/>
    </row>
    <row r="912" spans="1:51" x14ac:dyDescent="0.2">
      <c r="A912" s="59"/>
      <c r="B912" s="59"/>
      <c r="C912" s="59"/>
      <c r="D912" s="59"/>
      <c r="E912" s="59"/>
      <c r="F912" s="59"/>
      <c r="G912" s="59"/>
      <c r="H912" s="60"/>
      <c r="I912" s="60"/>
      <c r="J912" s="61"/>
      <c r="K912" s="59"/>
      <c r="M912" s="59"/>
      <c r="N912" s="59"/>
      <c r="O912" s="59"/>
      <c r="R912" s="59"/>
      <c r="S912" s="59"/>
      <c r="T912" s="59"/>
      <c r="V912" s="59"/>
      <c r="W912" s="59"/>
      <c r="X912" s="59"/>
      <c r="Y912" s="59"/>
      <c r="Z912" s="59"/>
      <c r="AA912" s="59"/>
      <c r="AB912" s="59"/>
      <c r="AC912" s="59"/>
      <c r="AD912" s="59"/>
      <c r="AE912" s="59"/>
      <c r="AF912" s="59"/>
      <c r="AG912" s="59"/>
      <c r="AH912" s="59"/>
      <c r="AI912" s="59"/>
      <c r="AJ912" s="59"/>
      <c r="AK912" s="59"/>
      <c r="AL912" s="59"/>
      <c r="AM912" s="59"/>
      <c r="AN912" s="59"/>
      <c r="AO912" s="59"/>
      <c r="AP912" s="59"/>
      <c r="AQ912" s="59"/>
      <c r="AR912" s="59"/>
      <c r="AS912" s="59"/>
      <c r="AT912" s="59"/>
      <c r="AU912" s="59"/>
      <c r="AV912" s="59"/>
      <c r="AW912" s="59"/>
      <c r="AX912" s="59"/>
      <c r="AY912" s="59"/>
    </row>
    <row r="913" spans="1:51" x14ac:dyDescent="0.2">
      <c r="A913" s="59"/>
      <c r="B913" s="59"/>
      <c r="C913" s="59"/>
      <c r="D913" s="59"/>
      <c r="E913" s="59"/>
      <c r="F913" s="59"/>
      <c r="G913" s="59"/>
      <c r="H913" s="60"/>
      <c r="I913" s="60"/>
      <c r="J913" s="61"/>
      <c r="K913" s="59"/>
      <c r="M913" s="59"/>
      <c r="N913" s="59"/>
      <c r="O913" s="59"/>
      <c r="R913" s="59"/>
      <c r="S913" s="59"/>
      <c r="T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  <c r="AI913" s="59"/>
      <c r="AJ913" s="59"/>
      <c r="AK913" s="59"/>
      <c r="AL913" s="59"/>
      <c r="AM913" s="59"/>
      <c r="AN913" s="59"/>
      <c r="AO913" s="59"/>
      <c r="AP913" s="59"/>
      <c r="AQ913" s="59"/>
      <c r="AR913" s="59"/>
      <c r="AS913" s="59"/>
      <c r="AT913" s="59"/>
      <c r="AU913" s="59"/>
      <c r="AV913" s="59"/>
      <c r="AW913" s="59"/>
      <c r="AX913" s="59"/>
      <c r="AY913" s="59"/>
    </row>
    <row r="914" spans="1:51" x14ac:dyDescent="0.2">
      <c r="A914" s="59"/>
      <c r="B914" s="59"/>
      <c r="C914" s="59"/>
      <c r="D914" s="59"/>
      <c r="E914" s="59"/>
      <c r="F914" s="59"/>
      <c r="G914" s="59"/>
      <c r="H914" s="60"/>
      <c r="I914" s="60"/>
      <c r="J914" s="61"/>
      <c r="K914" s="59"/>
      <c r="M914" s="59"/>
      <c r="N914" s="59"/>
      <c r="O914" s="59"/>
      <c r="R914" s="59"/>
      <c r="S914" s="59"/>
      <c r="T914" s="59"/>
      <c r="V914" s="59"/>
      <c r="W914" s="59"/>
      <c r="X914" s="59"/>
      <c r="Y914" s="59"/>
      <c r="Z914" s="59"/>
      <c r="AA914" s="59"/>
      <c r="AB914" s="59"/>
      <c r="AC914" s="59"/>
      <c r="AD914" s="59"/>
      <c r="AE914" s="59"/>
      <c r="AF914" s="59"/>
      <c r="AG914" s="59"/>
      <c r="AH914" s="59"/>
      <c r="AI914" s="59"/>
      <c r="AJ914" s="59"/>
      <c r="AK914" s="59"/>
      <c r="AL914" s="59"/>
      <c r="AM914" s="59"/>
      <c r="AN914" s="59"/>
      <c r="AO914" s="59"/>
      <c r="AP914" s="59"/>
      <c r="AQ914" s="59"/>
      <c r="AR914" s="59"/>
      <c r="AS914" s="59"/>
      <c r="AT914" s="59"/>
      <c r="AU914" s="59"/>
      <c r="AV914" s="59"/>
      <c r="AW914" s="59"/>
      <c r="AX914" s="59"/>
      <c r="AY914" s="59"/>
    </row>
    <row r="915" spans="1:51" x14ac:dyDescent="0.2">
      <c r="A915" s="59"/>
      <c r="B915" s="59"/>
      <c r="C915" s="59"/>
      <c r="D915" s="59"/>
      <c r="E915" s="59"/>
      <c r="F915" s="59"/>
      <c r="G915" s="59"/>
      <c r="H915" s="60"/>
      <c r="I915" s="60"/>
      <c r="J915" s="61"/>
      <c r="K915" s="59"/>
      <c r="M915" s="59"/>
      <c r="N915" s="59"/>
      <c r="O915" s="59"/>
      <c r="R915" s="59"/>
      <c r="S915" s="59"/>
      <c r="T915" s="59"/>
      <c r="V915" s="59"/>
      <c r="W915" s="59"/>
      <c r="X915" s="59"/>
      <c r="Y915" s="59"/>
      <c r="Z915" s="59"/>
      <c r="AA915" s="59"/>
      <c r="AB915" s="59"/>
      <c r="AC915" s="59"/>
      <c r="AD915" s="59"/>
      <c r="AE915" s="59"/>
      <c r="AF915" s="59"/>
      <c r="AG915" s="59"/>
      <c r="AH915" s="59"/>
      <c r="AI915" s="59"/>
      <c r="AJ915" s="59"/>
      <c r="AK915" s="59"/>
      <c r="AL915" s="59"/>
      <c r="AM915" s="59"/>
      <c r="AN915" s="59"/>
      <c r="AO915" s="59"/>
      <c r="AP915" s="59"/>
      <c r="AQ915" s="59"/>
      <c r="AR915" s="59"/>
      <c r="AS915" s="59"/>
      <c r="AT915" s="59"/>
      <c r="AU915" s="59"/>
      <c r="AV915" s="59"/>
      <c r="AW915" s="59"/>
      <c r="AX915" s="59"/>
      <c r="AY915" s="59"/>
    </row>
    <row r="916" spans="1:51" x14ac:dyDescent="0.2">
      <c r="A916" s="59"/>
      <c r="B916" s="59"/>
      <c r="C916" s="59"/>
      <c r="D916" s="59"/>
      <c r="E916" s="59"/>
      <c r="F916" s="59"/>
      <c r="G916" s="59"/>
      <c r="H916" s="60"/>
      <c r="I916" s="60"/>
      <c r="J916" s="61"/>
      <c r="K916" s="59"/>
      <c r="M916" s="59"/>
      <c r="N916" s="59"/>
      <c r="O916" s="59"/>
      <c r="R916" s="59"/>
      <c r="S916" s="59"/>
      <c r="T916" s="59"/>
      <c r="V916" s="59"/>
      <c r="W916" s="59"/>
      <c r="X916" s="59"/>
      <c r="Y916" s="59"/>
      <c r="Z916" s="59"/>
      <c r="AA916" s="59"/>
      <c r="AB916" s="59"/>
      <c r="AC916" s="59"/>
      <c r="AD916" s="59"/>
      <c r="AE916" s="59"/>
      <c r="AF916" s="59"/>
      <c r="AG916" s="59"/>
      <c r="AH916" s="59"/>
      <c r="AI916" s="59"/>
      <c r="AJ916" s="59"/>
      <c r="AK916" s="59"/>
      <c r="AL916" s="59"/>
      <c r="AM916" s="59"/>
      <c r="AN916" s="59"/>
      <c r="AO916" s="59"/>
      <c r="AP916" s="59"/>
      <c r="AQ916" s="59"/>
      <c r="AR916" s="59"/>
      <c r="AS916" s="59"/>
      <c r="AT916" s="59"/>
      <c r="AU916" s="59"/>
      <c r="AV916" s="59"/>
      <c r="AW916" s="59"/>
      <c r="AX916" s="59"/>
      <c r="AY916" s="59"/>
    </row>
    <row r="917" spans="1:51" x14ac:dyDescent="0.2">
      <c r="A917" s="59"/>
      <c r="B917" s="59"/>
      <c r="C917" s="59"/>
      <c r="D917" s="59"/>
      <c r="E917" s="59"/>
      <c r="F917" s="59"/>
      <c r="G917" s="59"/>
      <c r="H917" s="60"/>
      <c r="I917" s="60"/>
      <c r="J917" s="61"/>
      <c r="K917" s="59"/>
      <c r="M917" s="59"/>
      <c r="N917" s="59"/>
      <c r="O917" s="59"/>
      <c r="R917" s="59"/>
      <c r="S917" s="59"/>
      <c r="T917" s="59"/>
      <c r="V917" s="59"/>
      <c r="W917" s="59"/>
      <c r="X917" s="59"/>
      <c r="Y917" s="59"/>
      <c r="Z917" s="59"/>
      <c r="AA917" s="59"/>
      <c r="AB917" s="59"/>
      <c r="AC917" s="59"/>
      <c r="AD917" s="59"/>
      <c r="AE917" s="59"/>
      <c r="AF917" s="59"/>
      <c r="AG917" s="59"/>
      <c r="AH917" s="59"/>
      <c r="AI917" s="59"/>
      <c r="AJ917" s="59"/>
      <c r="AK917" s="59"/>
      <c r="AL917" s="59"/>
      <c r="AM917" s="59"/>
      <c r="AN917" s="59"/>
      <c r="AO917" s="59"/>
      <c r="AP917" s="59"/>
      <c r="AQ917" s="59"/>
      <c r="AR917" s="59"/>
      <c r="AS917" s="59"/>
      <c r="AT917" s="59"/>
      <c r="AU917" s="59"/>
      <c r="AV917" s="59"/>
      <c r="AW917" s="59"/>
      <c r="AX917" s="59"/>
      <c r="AY917" s="59"/>
    </row>
    <row r="918" spans="1:51" x14ac:dyDescent="0.2">
      <c r="A918" s="59"/>
      <c r="B918" s="59"/>
      <c r="C918" s="59"/>
      <c r="D918" s="59"/>
      <c r="E918" s="59"/>
      <c r="F918" s="59"/>
      <c r="G918" s="59"/>
      <c r="H918" s="60"/>
      <c r="I918" s="60"/>
      <c r="J918" s="61"/>
      <c r="K918" s="59"/>
      <c r="M918" s="59"/>
      <c r="N918" s="59"/>
      <c r="O918" s="59"/>
      <c r="R918" s="59"/>
      <c r="S918" s="59"/>
      <c r="T918" s="59"/>
      <c r="V918" s="59"/>
      <c r="W918" s="59"/>
      <c r="X918" s="59"/>
      <c r="Y918" s="59"/>
      <c r="Z918" s="59"/>
      <c r="AA918" s="59"/>
      <c r="AB918" s="59"/>
      <c r="AC918" s="59"/>
      <c r="AD918" s="59"/>
      <c r="AE918" s="59"/>
      <c r="AF918" s="59"/>
      <c r="AG918" s="59"/>
      <c r="AH918" s="59"/>
      <c r="AI918" s="59"/>
      <c r="AJ918" s="59"/>
      <c r="AK918" s="59"/>
      <c r="AL918" s="59"/>
      <c r="AM918" s="59"/>
      <c r="AN918" s="59"/>
      <c r="AO918" s="59"/>
      <c r="AP918" s="59"/>
      <c r="AQ918" s="59"/>
      <c r="AR918" s="59"/>
      <c r="AS918" s="59"/>
      <c r="AT918" s="59"/>
      <c r="AU918" s="59"/>
      <c r="AV918" s="59"/>
      <c r="AW918" s="59"/>
      <c r="AX918" s="59"/>
      <c r="AY918" s="59"/>
    </row>
    <row r="919" spans="1:51" x14ac:dyDescent="0.2">
      <c r="A919" s="59"/>
      <c r="B919" s="59"/>
      <c r="C919" s="59"/>
      <c r="D919" s="59"/>
      <c r="E919" s="59"/>
      <c r="F919" s="59"/>
      <c r="G919" s="59"/>
      <c r="H919" s="60"/>
      <c r="I919" s="60"/>
      <c r="J919" s="61"/>
      <c r="K919" s="59"/>
      <c r="M919" s="59"/>
      <c r="N919" s="59"/>
      <c r="O919" s="59"/>
      <c r="R919" s="59"/>
      <c r="S919" s="59"/>
      <c r="T919" s="59"/>
      <c r="V919" s="59"/>
      <c r="W919" s="59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  <c r="AH919" s="59"/>
      <c r="AI919" s="59"/>
      <c r="AJ919" s="59"/>
      <c r="AK919" s="59"/>
      <c r="AL919" s="59"/>
      <c r="AM919" s="59"/>
      <c r="AN919" s="59"/>
      <c r="AO919" s="59"/>
      <c r="AP919" s="59"/>
      <c r="AQ919" s="59"/>
      <c r="AR919" s="59"/>
      <c r="AS919" s="59"/>
      <c r="AT919" s="59"/>
      <c r="AU919" s="59"/>
      <c r="AV919" s="59"/>
      <c r="AW919" s="59"/>
      <c r="AX919" s="59"/>
      <c r="AY919" s="59"/>
    </row>
    <row r="920" spans="1:51" x14ac:dyDescent="0.2">
      <c r="A920" s="59"/>
      <c r="B920" s="59"/>
      <c r="C920" s="59"/>
      <c r="D920" s="59"/>
      <c r="E920" s="59"/>
      <c r="F920" s="59"/>
      <c r="G920" s="59"/>
      <c r="H920" s="60"/>
      <c r="I920" s="60"/>
      <c r="J920" s="61"/>
      <c r="K920" s="59"/>
      <c r="M920" s="59"/>
      <c r="N920" s="59"/>
      <c r="O920" s="59"/>
      <c r="R920" s="59"/>
      <c r="S920" s="59"/>
      <c r="T920" s="59"/>
      <c r="V920" s="59"/>
      <c r="W920" s="59"/>
      <c r="X920" s="59"/>
      <c r="Y920" s="59"/>
      <c r="Z920" s="59"/>
      <c r="AA920" s="59"/>
      <c r="AB920" s="59"/>
      <c r="AC920" s="59"/>
      <c r="AD920" s="59"/>
      <c r="AE920" s="59"/>
      <c r="AF920" s="59"/>
      <c r="AG920" s="59"/>
      <c r="AH920" s="59"/>
      <c r="AI920" s="59"/>
      <c r="AJ920" s="59"/>
      <c r="AK920" s="59"/>
      <c r="AL920" s="59"/>
      <c r="AM920" s="59"/>
      <c r="AN920" s="59"/>
      <c r="AO920" s="59"/>
      <c r="AP920" s="59"/>
      <c r="AQ920" s="59"/>
      <c r="AR920" s="59"/>
      <c r="AS920" s="59"/>
      <c r="AT920" s="59"/>
      <c r="AU920" s="59"/>
      <c r="AV920" s="59"/>
      <c r="AW920" s="59"/>
      <c r="AX920" s="59"/>
      <c r="AY920" s="59"/>
    </row>
    <row r="921" spans="1:51" x14ac:dyDescent="0.2">
      <c r="A921" s="59"/>
      <c r="B921" s="59"/>
      <c r="C921" s="59"/>
      <c r="D921" s="59"/>
      <c r="E921" s="59"/>
      <c r="F921" s="59"/>
      <c r="G921" s="59"/>
      <c r="H921" s="60"/>
      <c r="I921" s="60"/>
      <c r="J921" s="61"/>
      <c r="K921" s="59"/>
      <c r="M921" s="59"/>
      <c r="N921" s="59"/>
      <c r="O921" s="59"/>
      <c r="R921" s="59"/>
      <c r="S921" s="59"/>
      <c r="T921" s="59"/>
      <c r="V921" s="59"/>
      <c r="W921" s="59"/>
      <c r="X921" s="59"/>
      <c r="Y921" s="59"/>
      <c r="Z921" s="59"/>
      <c r="AA921" s="59"/>
      <c r="AB921" s="59"/>
      <c r="AC921" s="59"/>
      <c r="AD921" s="59"/>
      <c r="AE921" s="59"/>
      <c r="AF921" s="59"/>
      <c r="AG921" s="59"/>
      <c r="AH921" s="59"/>
      <c r="AI921" s="59"/>
      <c r="AJ921" s="59"/>
      <c r="AK921" s="59"/>
      <c r="AL921" s="59"/>
      <c r="AM921" s="59"/>
      <c r="AN921" s="59"/>
      <c r="AO921" s="59"/>
      <c r="AP921" s="59"/>
      <c r="AQ921" s="59"/>
      <c r="AR921" s="59"/>
      <c r="AS921" s="59"/>
      <c r="AT921" s="59"/>
      <c r="AU921" s="59"/>
      <c r="AV921" s="59"/>
      <c r="AW921" s="59"/>
      <c r="AX921" s="59"/>
      <c r="AY921" s="59"/>
    </row>
    <row r="922" spans="1:51" x14ac:dyDescent="0.2">
      <c r="A922" s="59"/>
      <c r="B922" s="59"/>
      <c r="C922" s="59"/>
      <c r="D922" s="59"/>
      <c r="E922" s="59"/>
      <c r="F922" s="59"/>
      <c r="G922" s="59"/>
      <c r="H922" s="60"/>
      <c r="I922" s="60"/>
      <c r="J922" s="61"/>
      <c r="K922" s="59"/>
      <c r="M922" s="59"/>
      <c r="N922" s="59"/>
      <c r="O922" s="59"/>
      <c r="R922" s="59"/>
      <c r="S922" s="59"/>
      <c r="T922" s="59"/>
      <c r="V922" s="59"/>
      <c r="W922" s="59"/>
      <c r="X922" s="59"/>
      <c r="Y922" s="59"/>
      <c r="Z922" s="59"/>
      <c r="AA922" s="59"/>
      <c r="AB922" s="59"/>
      <c r="AC922" s="59"/>
      <c r="AD922" s="59"/>
      <c r="AE922" s="59"/>
      <c r="AF922" s="59"/>
      <c r="AG922" s="59"/>
      <c r="AH922" s="59"/>
      <c r="AI922" s="59"/>
      <c r="AJ922" s="59"/>
      <c r="AK922" s="59"/>
      <c r="AL922" s="59"/>
      <c r="AM922" s="59"/>
      <c r="AN922" s="59"/>
      <c r="AO922" s="59"/>
      <c r="AP922" s="59"/>
      <c r="AQ922" s="59"/>
      <c r="AR922" s="59"/>
      <c r="AS922" s="59"/>
      <c r="AT922" s="59"/>
      <c r="AU922" s="59"/>
      <c r="AV922" s="59"/>
      <c r="AW922" s="59"/>
      <c r="AX922" s="59"/>
      <c r="AY922" s="59"/>
    </row>
    <row r="923" spans="1:51" x14ac:dyDescent="0.2">
      <c r="A923" s="59"/>
      <c r="B923" s="59"/>
      <c r="C923" s="59"/>
      <c r="D923" s="59"/>
      <c r="E923" s="59"/>
      <c r="F923" s="59"/>
      <c r="G923" s="59"/>
      <c r="H923" s="60"/>
      <c r="I923" s="60"/>
      <c r="J923" s="61"/>
      <c r="K923" s="59"/>
      <c r="M923" s="59"/>
      <c r="N923" s="59"/>
      <c r="O923" s="59"/>
      <c r="R923" s="59"/>
      <c r="S923" s="59"/>
      <c r="T923" s="59"/>
      <c r="V923" s="59"/>
      <c r="W923" s="59"/>
      <c r="X923" s="59"/>
      <c r="Y923" s="59"/>
      <c r="Z923" s="59"/>
      <c r="AA923" s="59"/>
      <c r="AB923" s="59"/>
      <c r="AC923" s="59"/>
      <c r="AD923" s="59"/>
      <c r="AE923" s="59"/>
      <c r="AF923" s="59"/>
      <c r="AG923" s="59"/>
      <c r="AH923" s="59"/>
      <c r="AI923" s="59"/>
      <c r="AJ923" s="59"/>
      <c r="AK923" s="59"/>
      <c r="AL923" s="59"/>
      <c r="AM923" s="59"/>
      <c r="AN923" s="59"/>
      <c r="AO923" s="59"/>
      <c r="AP923" s="59"/>
      <c r="AQ923" s="59"/>
      <c r="AR923" s="59"/>
      <c r="AS923" s="59"/>
      <c r="AT923" s="59"/>
      <c r="AU923" s="59"/>
      <c r="AV923" s="59"/>
      <c r="AW923" s="59"/>
      <c r="AX923" s="59"/>
      <c r="AY923" s="59"/>
    </row>
    <row r="924" spans="1:51" x14ac:dyDescent="0.2">
      <c r="A924" s="59"/>
      <c r="B924" s="59"/>
      <c r="C924" s="59"/>
      <c r="D924" s="59"/>
      <c r="E924" s="59"/>
      <c r="F924" s="59"/>
      <c r="G924" s="59"/>
      <c r="H924" s="60"/>
      <c r="I924" s="60"/>
      <c r="J924" s="61"/>
      <c r="K924" s="59"/>
      <c r="M924" s="59"/>
      <c r="N924" s="59"/>
      <c r="O924" s="59"/>
      <c r="R924" s="59"/>
      <c r="S924" s="59"/>
      <c r="T924" s="59"/>
      <c r="V924" s="59"/>
      <c r="W924" s="59"/>
      <c r="X924" s="59"/>
      <c r="Y924" s="59"/>
      <c r="Z924" s="59"/>
      <c r="AA924" s="59"/>
      <c r="AB924" s="59"/>
      <c r="AC924" s="59"/>
      <c r="AD924" s="59"/>
      <c r="AE924" s="59"/>
      <c r="AF924" s="59"/>
      <c r="AG924" s="59"/>
      <c r="AH924" s="59"/>
      <c r="AI924" s="59"/>
      <c r="AJ924" s="59"/>
      <c r="AK924" s="59"/>
      <c r="AL924" s="59"/>
      <c r="AM924" s="59"/>
      <c r="AN924" s="59"/>
      <c r="AO924" s="59"/>
      <c r="AP924" s="59"/>
      <c r="AQ924" s="59"/>
      <c r="AR924" s="59"/>
      <c r="AS924" s="59"/>
      <c r="AT924" s="59"/>
      <c r="AU924" s="59"/>
      <c r="AV924" s="59"/>
      <c r="AW924" s="59"/>
      <c r="AX924" s="59"/>
      <c r="AY924" s="59"/>
    </row>
    <row r="925" spans="1:51" x14ac:dyDescent="0.2">
      <c r="A925" s="59"/>
      <c r="B925" s="59"/>
      <c r="C925" s="59"/>
      <c r="D925" s="59"/>
      <c r="E925" s="59"/>
      <c r="F925" s="59"/>
      <c r="G925" s="59"/>
      <c r="H925" s="60"/>
      <c r="I925" s="60"/>
      <c r="J925" s="61"/>
      <c r="K925" s="59"/>
      <c r="M925" s="59"/>
      <c r="N925" s="59"/>
      <c r="O925" s="59"/>
      <c r="R925" s="59"/>
      <c r="S925" s="59"/>
      <c r="T925" s="59"/>
      <c r="V925" s="59"/>
      <c r="W925" s="59"/>
      <c r="X925" s="59"/>
      <c r="Y925" s="59"/>
      <c r="Z925" s="59"/>
      <c r="AA925" s="59"/>
      <c r="AB925" s="59"/>
      <c r="AC925" s="59"/>
      <c r="AD925" s="59"/>
      <c r="AE925" s="59"/>
      <c r="AF925" s="59"/>
      <c r="AG925" s="59"/>
      <c r="AH925" s="59"/>
      <c r="AI925" s="59"/>
      <c r="AJ925" s="59"/>
      <c r="AK925" s="59"/>
      <c r="AL925" s="59"/>
      <c r="AM925" s="59"/>
      <c r="AN925" s="59"/>
      <c r="AO925" s="59"/>
      <c r="AP925" s="59"/>
      <c r="AQ925" s="59"/>
      <c r="AR925" s="59"/>
      <c r="AS925" s="59"/>
      <c r="AT925" s="59"/>
      <c r="AU925" s="59"/>
      <c r="AV925" s="59"/>
      <c r="AW925" s="59"/>
      <c r="AX925" s="59"/>
      <c r="AY925" s="59"/>
    </row>
    <row r="926" spans="1:51" x14ac:dyDescent="0.2">
      <c r="A926" s="59"/>
      <c r="B926" s="59"/>
      <c r="C926" s="59"/>
      <c r="D926" s="59"/>
      <c r="E926" s="59"/>
      <c r="F926" s="59"/>
      <c r="G926" s="59"/>
      <c r="H926" s="60"/>
      <c r="I926" s="60"/>
      <c r="J926" s="61"/>
      <c r="K926" s="59"/>
      <c r="M926" s="59"/>
      <c r="N926" s="59"/>
      <c r="O926" s="59"/>
      <c r="R926" s="59"/>
      <c r="S926" s="59"/>
      <c r="T926" s="59"/>
      <c r="V926" s="59"/>
      <c r="W926" s="59"/>
      <c r="X926" s="59"/>
      <c r="Y926" s="59"/>
      <c r="Z926" s="59"/>
      <c r="AA926" s="59"/>
      <c r="AB926" s="59"/>
      <c r="AC926" s="59"/>
      <c r="AD926" s="59"/>
      <c r="AE926" s="59"/>
      <c r="AF926" s="59"/>
      <c r="AG926" s="59"/>
      <c r="AH926" s="59"/>
      <c r="AI926" s="59"/>
      <c r="AJ926" s="59"/>
      <c r="AK926" s="59"/>
      <c r="AL926" s="59"/>
      <c r="AM926" s="59"/>
      <c r="AN926" s="59"/>
      <c r="AO926" s="59"/>
      <c r="AP926" s="59"/>
      <c r="AQ926" s="59"/>
      <c r="AR926" s="59"/>
      <c r="AS926" s="59"/>
      <c r="AT926" s="59"/>
      <c r="AU926" s="59"/>
      <c r="AV926" s="59"/>
      <c r="AW926" s="59"/>
      <c r="AX926" s="59"/>
      <c r="AY926" s="59"/>
    </row>
    <row r="927" spans="1:51" x14ac:dyDescent="0.2">
      <c r="A927" s="59"/>
      <c r="B927" s="59"/>
      <c r="C927" s="59"/>
      <c r="D927" s="59"/>
      <c r="E927" s="59"/>
      <c r="F927" s="59"/>
      <c r="G927" s="59"/>
      <c r="H927" s="60"/>
      <c r="I927" s="60"/>
      <c r="J927" s="61"/>
      <c r="K927" s="59"/>
      <c r="M927" s="59"/>
      <c r="N927" s="59"/>
      <c r="O927" s="59"/>
      <c r="R927" s="59"/>
      <c r="S927" s="59"/>
      <c r="T927" s="59"/>
      <c r="V927" s="59"/>
      <c r="W927" s="59"/>
      <c r="X927" s="59"/>
      <c r="Y927" s="59"/>
      <c r="Z927" s="59"/>
      <c r="AA927" s="59"/>
      <c r="AB927" s="59"/>
      <c r="AC927" s="59"/>
      <c r="AD927" s="59"/>
      <c r="AE927" s="59"/>
      <c r="AF927" s="59"/>
      <c r="AG927" s="59"/>
      <c r="AH927" s="59"/>
      <c r="AI927" s="59"/>
      <c r="AJ927" s="59"/>
      <c r="AK927" s="59"/>
      <c r="AL927" s="59"/>
      <c r="AM927" s="59"/>
      <c r="AN927" s="59"/>
      <c r="AO927" s="59"/>
      <c r="AP927" s="59"/>
      <c r="AQ927" s="59"/>
      <c r="AR927" s="59"/>
      <c r="AS927" s="59"/>
      <c r="AT927" s="59"/>
      <c r="AU927" s="59"/>
      <c r="AV927" s="59"/>
      <c r="AW927" s="59"/>
      <c r="AX927" s="59"/>
      <c r="AY927" s="59"/>
    </row>
    <row r="928" spans="1:51" x14ac:dyDescent="0.2">
      <c r="A928" s="59"/>
      <c r="B928" s="59"/>
      <c r="C928" s="59"/>
      <c r="D928" s="59"/>
      <c r="E928" s="59"/>
      <c r="F928" s="59"/>
      <c r="G928" s="59"/>
      <c r="H928" s="60"/>
      <c r="I928" s="60"/>
      <c r="J928" s="61"/>
      <c r="K928" s="59"/>
      <c r="M928" s="59"/>
      <c r="N928" s="59"/>
      <c r="O928" s="59"/>
      <c r="R928" s="59"/>
      <c r="S928" s="59"/>
      <c r="T928" s="59"/>
      <c r="V928" s="59"/>
      <c r="W928" s="59"/>
      <c r="X928" s="59"/>
      <c r="Y928" s="59"/>
      <c r="Z928" s="59"/>
      <c r="AA928" s="59"/>
      <c r="AB928" s="59"/>
      <c r="AC928" s="59"/>
      <c r="AD928" s="59"/>
      <c r="AE928" s="59"/>
      <c r="AF928" s="59"/>
      <c r="AG928" s="59"/>
      <c r="AH928" s="59"/>
      <c r="AI928" s="59"/>
      <c r="AJ928" s="59"/>
      <c r="AK928" s="59"/>
      <c r="AL928" s="59"/>
      <c r="AM928" s="59"/>
      <c r="AN928" s="59"/>
      <c r="AO928" s="59"/>
      <c r="AP928" s="59"/>
      <c r="AQ928" s="59"/>
      <c r="AR928" s="59"/>
      <c r="AS928" s="59"/>
      <c r="AT928" s="59"/>
      <c r="AU928" s="59"/>
      <c r="AV928" s="59"/>
      <c r="AW928" s="59"/>
      <c r="AX928" s="59"/>
      <c r="AY928" s="59"/>
    </row>
    <row r="929" spans="1:51" x14ac:dyDescent="0.2">
      <c r="A929" s="59"/>
      <c r="B929" s="59"/>
      <c r="C929" s="59"/>
      <c r="D929" s="59"/>
      <c r="E929" s="59"/>
      <c r="F929" s="59"/>
      <c r="G929" s="59"/>
      <c r="H929" s="60"/>
      <c r="I929" s="60"/>
      <c r="J929" s="61"/>
      <c r="K929" s="59"/>
      <c r="M929" s="59"/>
      <c r="N929" s="59"/>
      <c r="O929" s="59"/>
      <c r="R929" s="59"/>
      <c r="S929" s="59"/>
      <c r="T929" s="59"/>
      <c r="V929" s="59"/>
      <c r="W929" s="59"/>
      <c r="X929" s="59"/>
      <c r="Y929" s="59"/>
      <c r="Z929" s="59"/>
      <c r="AA929" s="59"/>
      <c r="AB929" s="59"/>
      <c r="AC929" s="59"/>
      <c r="AD929" s="59"/>
      <c r="AE929" s="59"/>
      <c r="AF929" s="59"/>
      <c r="AG929" s="59"/>
      <c r="AH929" s="59"/>
      <c r="AI929" s="59"/>
      <c r="AJ929" s="59"/>
      <c r="AK929" s="59"/>
      <c r="AL929" s="59"/>
      <c r="AM929" s="59"/>
      <c r="AN929" s="59"/>
      <c r="AO929" s="59"/>
      <c r="AP929" s="59"/>
      <c r="AQ929" s="59"/>
      <c r="AR929" s="59"/>
      <c r="AS929" s="59"/>
      <c r="AT929" s="59"/>
      <c r="AU929" s="59"/>
      <c r="AV929" s="59"/>
      <c r="AW929" s="59"/>
      <c r="AX929" s="59"/>
      <c r="AY929" s="59"/>
    </row>
    <row r="930" spans="1:51" x14ac:dyDescent="0.2">
      <c r="A930" s="59"/>
      <c r="B930" s="59"/>
      <c r="C930" s="59"/>
      <c r="D930" s="59"/>
      <c r="E930" s="59"/>
      <c r="F930" s="59"/>
      <c r="G930" s="59"/>
      <c r="H930" s="60"/>
      <c r="I930" s="60"/>
      <c r="J930" s="61"/>
      <c r="K930" s="59"/>
      <c r="M930" s="59"/>
      <c r="N930" s="59"/>
      <c r="O930" s="59"/>
      <c r="R930" s="59"/>
      <c r="S930" s="59"/>
      <c r="T930" s="59"/>
      <c r="V930" s="59"/>
      <c r="W930" s="59"/>
      <c r="X930" s="59"/>
      <c r="Y930" s="59"/>
      <c r="Z930" s="59"/>
      <c r="AA930" s="59"/>
      <c r="AB930" s="59"/>
      <c r="AC930" s="59"/>
      <c r="AD930" s="59"/>
      <c r="AE930" s="59"/>
      <c r="AF930" s="59"/>
      <c r="AG930" s="59"/>
      <c r="AH930" s="59"/>
      <c r="AI930" s="59"/>
      <c r="AJ930" s="59"/>
      <c r="AK930" s="59"/>
      <c r="AL930" s="59"/>
      <c r="AM930" s="59"/>
      <c r="AN930" s="59"/>
      <c r="AO930" s="59"/>
      <c r="AP930" s="59"/>
      <c r="AQ930" s="59"/>
      <c r="AR930" s="59"/>
      <c r="AS930" s="59"/>
      <c r="AT930" s="59"/>
      <c r="AU930" s="59"/>
      <c r="AV930" s="59"/>
      <c r="AW930" s="59"/>
      <c r="AX930" s="59"/>
      <c r="AY930" s="59"/>
    </row>
    <row r="931" spans="1:51" x14ac:dyDescent="0.2">
      <c r="A931" s="59"/>
      <c r="B931" s="59"/>
      <c r="C931" s="59"/>
      <c r="D931" s="59"/>
      <c r="E931" s="59"/>
      <c r="F931" s="59"/>
      <c r="G931" s="59"/>
      <c r="H931" s="60"/>
      <c r="I931" s="60"/>
      <c r="J931" s="61"/>
      <c r="K931" s="59"/>
      <c r="M931" s="59"/>
      <c r="N931" s="59"/>
      <c r="O931" s="59"/>
      <c r="R931" s="59"/>
      <c r="S931" s="59"/>
      <c r="T931" s="59"/>
      <c r="V931" s="59"/>
      <c r="W931" s="59"/>
      <c r="X931" s="59"/>
      <c r="Y931" s="59"/>
      <c r="Z931" s="59"/>
      <c r="AA931" s="59"/>
      <c r="AB931" s="59"/>
      <c r="AC931" s="59"/>
      <c r="AD931" s="59"/>
      <c r="AE931" s="59"/>
      <c r="AF931" s="59"/>
      <c r="AG931" s="59"/>
      <c r="AH931" s="59"/>
      <c r="AI931" s="59"/>
      <c r="AJ931" s="59"/>
      <c r="AK931" s="59"/>
      <c r="AL931" s="59"/>
      <c r="AM931" s="59"/>
      <c r="AN931" s="59"/>
      <c r="AO931" s="59"/>
      <c r="AP931" s="59"/>
      <c r="AQ931" s="59"/>
      <c r="AR931" s="59"/>
      <c r="AS931" s="59"/>
      <c r="AT931" s="59"/>
      <c r="AU931" s="59"/>
      <c r="AV931" s="59"/>
      <c r="AW931" s="59"/>
      <c r="AX931" s="59"/>
      <c r="AY931" s="59"/>
    </row>
    <row r="932" spans="1:51" x14ac:dyDescent="0.2">
      <c r="A932" s="59"/>
      <c r="B932" s="59"/>
      <c r="C932" s="59"/>
      <c r="D932" s="59"/>
      <c r="E932" s="59"/>
      <c r="F932" s="59"/>
      <c r="G932" s="59"/>
      <c r="H932" s="60"/>
      <c r="I932" s="60"/>
      <c r="J932" s="61"/>
      <c r="K932" s="59"/>
      <c r="M932" s="59"/>
      <c r="N932" s="59"/>
      <c r="O932" s="59"/>
      <c r="R932" s="59"/>
      <c r="S932" s="59"/>
      <c r="T932" s="59"/>
      <c r="V932" s="59"/>
      <c r="W932" s="59"/>
      <c r="X932" s="59"/>
      <c r="Y932" s="59"/>
      <c r="Z932" s="59"/>
      <c r="AA932" s="59"/>
      <c r="AB932" s="59"/>
      <c r="AC932" s="59"/>
      <c r="AD932" s="59"/>
      <c r="AE932" s="59"/>
      <c r="AF932" s="59"/>
      <c r="AG932" s="59"/>
      <c r="AH932" s="59"/>
      <c r="AI932" s="59"/>
      <c r="AJ932" s="59"/>
      <c r="AK932" s="59"/>
      <c r="AL932" s="59"/>
      <c r="AM932" s="59"/>
      <c r="AN932" s="59"/>
      <c r="AO932" s="59"/>
      <c r="AP932" s="59"/>
      <c r="AQ932" s="59"/>
      <c r="AR932" s="59"/>
      <c r="AS932" s="59"/>
      <c r="AT932" s="59"/>
      <c r="AU932" s="59"/>
      <c r="AV932" s="59"/>
      <c r="AW932" s="59"/>
      <c r="AX932" s="59"/>
      <c r="AY932" s="59"/>
    </row>
    <row r="933" spans="1:51" x14ac:dyDescent="0.2">
      <c r="A933" s="59"/>
      <c r="B933" s="59"/>
      <c r="C933" s="59"/>
      <c r="D933" s="59"/>
      <c r="E933" s="59"/>
      <c r="F933" s="59"/>
      <c r="G933" s="59"/>
      <c r="H933" s="60"/>
      <c r="I933" s="60"/>
      <c r="J933" s="61"/>
      <c r="K933" s="59"/>
      <c r="M933" s="59"/>
      <c r="N933" s="59"/>
      <c r="O933" s="59"/>
      <c r="R933" s="59"/>
      <c r="S933" s="59"/>
      <c r="T933" s="59"/>
      <c r="V933" s="59"/>
      <c r="W933" s="59"/>
      <c r="X933" s="59"/>
      <c r="Y933" s="59"/>
      <c r="Z933" s="59"/>
      <c r="AA933" s="59"/>
      <c r="AB933" s="59"/>
      <c r="AC933" s="59"/>
      <c r="AD933" s="59"/>
      <c r="AE933" s="59"/>
      <c r="AF933" s="59"/>
      <c r="AG933" s="59"/>
      <c r="AH933" s="59"/>
      <c r="AI933" s="59"/>
      <c r="AJ933" s="59"/>
      <c r="AK933" s="59"/>
      <c r="AL933" s="59"/>
      <c r="AM933" s="59"/>
      <c r="AN933" s="59"/>
      <c r="AO933" s="59"/>
      <c r="AP933" s="59"/>
      <c r="AQ933" s="59"/>
      <c r="AR933" s="59"/>
      <c r="AS933" s="59"/>
      <c r="AT933" s="59"/>
      <c r="AU933" s="59"/>
      <c r="AV933" s="59"/>
      <c r="AW933" s="59"/>
      <c r="AX933" s="59"/>
      <c r="AY933" s="59"/>
    </row>
    <row r="934" spans="1:51" x14ac:dyDescent="0.2">
      <c r="A934" s="59"/>
      <c r="B934" s="59"/>
      <c r="C934" s="59"/>
      <c r="D934" s="59"/>
      <c r="E934" s="59"/>
      <c r="F934" s="59"/>
      <c r="G934" s="59"/>
      <c r="H934" s="60"/>
      <c r="I934" s="60"/>
      <c r="J934" s="61"/>
      <c r="K934" s="59"/>
      <c r="M934" s="59"/>
      <c r="N934" s="59"/>
      <c r="O934" s="59"/>
      <c r="R934" s="59"/>
      <c r="S934" s="59"/>
      <c r="T934" s="59"/>
      <c r="V934" s="59"/>
      <c r="W934" s="59"/>
      <c r="X934" s="59"/>
      <c r="Y934" s="59"/>
      <c r="Z934" s="59"/>
      <c r="AA934" s="59"/>
      <c r="AB934" s="59"/>
      <c r="AC934" s="59"/>
      <c r="AD934" s="59"/>
      <c r="AE934" s="59"/>
      <c r="AF934" s="59"/>
      <c r="AG934" s="59"/>
      <c r="AH934" s="59"/>
      <c r="AI934" s="59"/>
      <c r="AJ934" s="59"/>
      <c r="AK934" s="59"/>
      <c r="AL934" s="59"/>
      <c r="AM934" s="59"/>
      <c r="AN934" s="59"/>
      <c r="AO934" s="59"/>
      <c r="AP934" s="59"/>
      <c r="AQ934" s="59"/>
      <c r="AR934" s="59"/>
      <c r="AS934" s="59"/>
      <c r="AT934" s="59"/>
      <c r="AU934" s="59"/>
      <c r="AV934" s="59"/>
      <c r="AW934" s="59"/>
      <c r="AX934" s="59"/>
      <c r="AY934" s="59"/>
    </row>
    <row r="935" spans="1:51" x14ac:dyDescent="0.2">
      <c r="A935" s="59"/>
      <c r="B935" s="59"/>
      <c r="C935" s="59"/>
      <c r="D935" s="59"/>
      <c r="E935" s="59"/>
      <c r="F935" s="59"/>
      <c r="G935" s="59"/>
      <c r="H935" s="60"/>
      <c r="I935" s="60"/>
      <c r="J935" s="61"/>
      <c r="K935" s="59"/>
      <c r="M935" s="59"/>
      <c r="N935" s="59"/>
      <c r="O935" s="59"/>
      <c r="R935" s="59"/>
      <c r="S935" s="59"/>
      <c r="T935" s="59"/>
      <c r="V935" s="59"/>
      <c r="W935" s="59"/>
      <c r="X935" s="59"/>
      <c r="Y935" s="59"/>
      <c r="Z935" s="59"/>
      <c r="AA935" s="59"/>
      <c r="AB935" s="59"/>
      <c r="AC935" s="59"/>
      <c r="AD935" s="59"/>
      <c r="AE935" s="59"/>
      <c r="AF935" s="59"/>
      <c r="AG935" s="59"/>
      <c r="AH935" s="59"/>
      <c r="AI935" s="59"/>
      <c r="AJ935" s="59"/>
      <c r="AK935" s="59"/>
      <c r="AL935" s="59"/>
      <c r="AM935" s="59"/>
      <c r="AN935" s="59"/>
      <c r="AO935" s="59"/>
      <c r="AP935" s="59"/>
      <c r="AQ935" s="59"/>
      <c r="AR935" s="59"/>
      <c r="AS935" s="59"/>
      <c r="AT935" s="59"/>
      <c r="AU935" s="59"/>
      <c r="AV935" s="59"/>
      <c r="AW935" s="59"/>
      <c r="AX935" s="59"/>
      <c r="AY935" s="59"/>
    </row>
    <row r="936" spans="1:51" x14ac:dyDescent="0.2">
      <c r="A936" s="59"/>
      <c r="B936" s="59"/>
      <c r="C936" s="59"/>
      <c r="D936" s="59"/>
      <c r="E936" s="59"/>
      <c r="F936" s="59"/>
      <c r="G936" s="59"/>
      <c r="H936" s="60"/>
      <c r="I936" s="60"/>
      <c r="J936" s="61"/>
      <c r="K936" s="59"/>
      <c r="M936" s="59"/>
      <c r="N936" s="59"/>
      <c r="O936" s="59"/>
      <c r="R936" s="59"/>
      <c r="S936" s="59"/>
      <c r="T936" s="59"/>
      <c r="V936" s="59"/>
      <c r="W936" s="59"/>
      <c r="X936" s="59"/>
      <c r="Y936" s="59"/>
      <c r="Z936" s="59"/>
      <c r="AA936" s="59"/>
      <c r="AB936" s="59"/>
      <c r="AC936" s="59"/>
      <c r="AD936" s="59"/>
      <c r="AE936" s="59"/>
      <c r="AF936" s="59"/>
      <c r="AG936" s="59"/>
      <c r="AH936" s="59"/>
      <c r="AI936" s="59"/>
      <c r="AJ936" s="59"/>
      <c r="AK936" s="59"/>
      <c r="AL936" s="59"/>
      <c r="AM936" s="59"/>
      <c r="AN936" s="59"/>
      <c r="AO936" s="59"/>
      <c r="AP936" s="59"/>
      <c r="AQ936" s="59"/>
      <c r="AR936" s="59"/>
      <c r="AS936" s="59"/>
      <c r="AT936" s="59"/>
      <c r="AU936" s="59"/>
      <c r="AV936" s="59"/>
      <c r="AW936" s="59"/>
      <c r="AX936" s="59"/>
      <c r="AY936" s="59"/>
    </row>
    <row r="937" spans="1:51" x14ac:dyDescent="0.2">
      <c r="A937" s="59"/>
      <c r="B937" s="59"/>
      <c r="C937" s="59"/>
      <c r="D937" s="59"/>
      <c r="E937" s="59"/>
      <c r="F937" s="59"/>
      <c r="G937" s="59"/>
      <c r="H937" s="60"/>
      <c r="I937" s="60"/>
      <c r="J937" s="61"/>
      <c r="K937" s="59"/>
      <c r="M937" s="59"/>
      <c r="N937" s="59"/>
      <c r="O937" s="59"/>
      <c r="R937" s="59"/>
      <c r="S937" s="59"/>
      <c r="T937" s="59"/>
      <c r="V937" s="59"/>
      <c r="W937" s="59"/>
      <c r="X937" s="59"/>
      <c r="Y937" s="59"/>
      <c r="Z937" s="59"/>
      <c r="AA937" s="59"/>
      <c r="AB937" s="59"/>
      <c r="AC937" s="59"/>
      <c r="AD937" s="59"/>
      <c r="AE937" s="59"/>
      <c r="AF937" s="59"/>
      <c r="AG937" s="59"/>
      <c r="AH937" s="59"/>
      <c r="AI937" s="59"/>
      <c r="AJ937" s="59"/>
      <c r="AK937" s="59"/>
      <c r="AL937" s="59"/>
      <c r="AM937" s="59"/>
      <c r="AN937" s="59"/>
      <c r="AO937" s="59"/>
      <c r="AP937" s="59"/>
      <c r="AQ937" s="59"/>
      <c r="AR937" s="59"/>
      <c r="AS937" s="59"/>
      <c r="AT937" s="59"/>
      <c r="AU937" s="59"/>
      <c r="AV937" s="59"/>
      <c r="AW937" s="59"/>
      <c r="AX937" s="59"/>
      <c r="AY937" s="59"/>
    </row>
    <row r="938" spans="1:51" x14ac:dyDescent="0.2">
      <c r="A938" s="59"/>
      <c r="B938" s="59"/>
      <c r="C938" s="59"/>
      <c r="D938" s="59"/>
      <c r="E938" s="59"/>
      <c r="F938" s="59"/>
      <c r="G938" s="59"/>
      <c r="H938" s="60"/>
      <c r="I938" s="60"/>
      <c r="J938" s="61"/>
      <c r="K938" s="59"/>
      <c r="M938" s="59"/>
      <c r="N938" s="59"/>
      <c r="O938" s="59"/>
      <c r="R938" s="59"/>
      <c r="S938" s="59"/>
      <c r="T938" s="59"/>
      <c r="V938" s="59"/>
      <c r="W938" s="59"/>
      <c r="X938" s="59"/>
      <c r="Y938" s="59"/>
      <c r="Z938" s="59"/>
      <c r="AA938" s="59"/>
      <c r="AB938" s="59"/>
      <c r="AC938" s="59"/>
      <c r="AD938" s="59"/>
      <c r="AE938" s="59"/>
      <c r="AF938" s="59"/>
      <c r="AG938" s="59"/>
      <c r="AH938" s="59"/>
      <c r="AI938" s="59"/>
      <c r="AJ938" s="59"/>
      <c r="AK938" s="59"/>
      <c r="AL938" s="59"/>
      <c r="AM938" s="59"/>
      <c r="AN938" s="59"/>
      <c r="AO938" s="59"/>
      <c r="AP938" s="59"/>
      <c r="AQ938" s="59"/>
      <c r="AR938" s="59"/>
      <c r="AS938" s="59"/>
      <c r="AT938" s="59"/>
      <c r="AU938" s="59"/>
      <c r="AV938" s="59"/>
      <c r="AW938" s="59"/>
      <c r="AX938" s="59"/>
      <c r="AY938" s="59"/>
    </row>
    <row r="939" spans="1:51" x14ac:dyDescent="0.2">
      <c r="A939" s="59"/>
      <c r="B939" s="59"/>
      <c r="C939" s="59"/>
      <c r="D939" s="59"/>
      <c r="E939" s="59"/>
      <c r="F939" s="59"/>
      <c r="G939" s="59"/>
      <c r="H939" s="60"/>
      <c r="I939" s="60"/>
      <c r="J939" s="61"/>
      <c r="K939" s="59"/>
      <c r="M939" s="59"/>
      <c r="N939" s="59"/>
      <c r="O939" s="59"/>
      <c r="R939" s="59"/>
      <c r="S939" s="59"/>
      <c r="T939" s="59"/>
      <c r="V939" s="59"/>
      <c r="W939" s="59"/>
      <c r="X939" s="59"/>
      <c r="Y939" s="59"/>
      <c r="Z939" s="59"/>
      <c r="AA939" s="59"/>
      <c r="AB939" s="59"/>
      <c r="AC939" s="59"/>
      <c r="AD939" s="59"/>
      <c r="AE939" s="59"/>
      <c r="AF939" s="59"/>
      <c r="AG939" s="59"/>
      <c r="AH939" s="59"/>
      <c r="AI939" s="59"/>
      <c r="AJ939" s="59"/>
      <c r="AK939" s="59"/>
      <c r="AL939" s="59"/>
      <c r="AM939" s="59"/>
      <c r="AN939" s="59"/>
      <c r="AO939" s="59"/>
      <c r="AP939" s="59"/>
      <c r="AQ939" s="59"/>
      <c r="AR939" s="59"/>
      <c r="AS939" s="59"/>
      <c r="AT939" s="59"/>
      <c r="AU939" s="59"/>
      <c r="AV939" s="59"/>
      <c r="AW939" s="59"/>
      <c r="AX939" s="59"/>
      <c r="AY939" s="59"/>
    </row>
    <row r="940" spans="1:51" x14ac:dyDescent="0.2">
      <c r="A940" s="59"/>
      <c r="B940" s="59"/>
      <c r="C940" s="59"/>
      <c r="D940" s="59"/>
      <c r="E940" s="59"/>
      <c r="F940" s="59"/>
      <c r="G940" s="59"/>
      <c r="H940" s="60"/>
      <c r="I940" s="60"/>
      <c r="J940" s="61"/>
      <c r="K940" s="59"/>
      <c r="M940" s="59"/>
      <c r="N940" s="59"/>
      <c r="O940" s="59"/>
      <c r="R940" s="59"/>
      <c r="S940" s="59"/>
      <c r="T940" s="59"/>
      <c r="V940" s="59"/>
      <c r="W940" s="59"/>
      <c r="X940" s="59"/>
      <c r="Y940" s="59"/>
      <c r="Z940" s="59"/>
      <c r="AA940" s="59"/>
      <c r="AB940" s="59"/>
      <c r="AC940" s="59"/>
      <c r="AD940" s="59"/>
      <c r="AE940" s="59"/>
      <c r="AF940" s="59"/>
      <c r="AG940" s="59"/>
      <c r="AH940" s="59"/>
      <c r="AI940" s="59"/>
      <c r="AJ940" s="59"/>
      <c r="AK940" s="59"/>
      <c r="AL940" s="59"/>
      <c r="AM940" s="59"/>
      <c r="AN940" s="59"/>
      <c r="AO940" s="59"/>
      <c r="AP940" s="59"/>
      <c r="AQ940" s="59"/>
      <c r="AR940" s="59"/>
      <c r="AS940" s="59"/>
      <c r="AT940" s="59"/>
      <c r="AU940" s="59"/>
      <c r="AV940" s="59"/>
      <c r="AW940" s="59"/>
      <c r="AX940" s="59"/>
      <c r="AY940" s="59"/>
    </row>
    <row r="941" spans="1:51" x14ac:dyDescent="0.2">
      <c r="A941" s="59"/>
      <c r="B941" s="59"/>
      <c r="C941" s="59"/>
      <c r="D941" s="59"/>
      <c r="E941" s="59"/>
      <c r="F941" s="59"/>
      <c r="G941" s="59"/>
      <c r="H941" s="60"/>
      <c r="I941" s="60"/>
      <c r="J941" s="61"/>
      <c r="K941" s="59"/>
      <c r="M941" s="59"/>
      <c r="N941" s="59"/>
      <c r="O941" s="59"/>
      <c r="R941" s="59"/>
      <c r="S941" s="59"/>
      <c r="T941" s="59"/>
      <c r="V941" s="59"/>
      <c r="W941" s="59"/>
      <c r="X941" s="59"/>
      <c r="Y941" s="59"/>
      <c r="Z941" s="59"/>
      <c r="AA941" s="59"/>
      <c r="AB941" s="59"/>
      <c r="AC941" s="59"/>
      <c r="AD941" s="59"/>
      <c r="AE941" s="59"/>
      <c r="AF941" s="59"/>
      <c r="AG941" s="59"/>
      <c r="AH941" s="59"/>
      <c r="AI941" s="59"/>
      <c r="AJ941" s="59"/>
      <c r="AK941" s="59"/>
      <c r="AL941" s="59"/>
      <c r="AM941" s="59"/>
      <c r="AN941" s="59"/>
      <c r="AO941" s="59"/>
      <c r="AP941" s="59"/>
      <c r="AQ941" s="59"/>
      <c r="AR941" s="59"/>
      <c r="AS941" s="59"/>
      <c r="AT941" s="59"/>
      <c r="AU941" s="59"/>
      <c r="AV941" s="59"/>
      <c r="AW941" s="59"/>
      <c r="AX941" s="59"/>
      <c r="AY941" s="59"/>
    </row>
    <row r="942" spans="1:51" x14ac:dyDescent="0.2">
      <c r="A942" s="59"/>
      <c r="B942" s="59"/>
      <c r="C942" s="59"/>
      <c r="D942" s="59"/>
      <c r="E942" s="59"/>
      <c r="F942" s="59"/>
      <c r="G942" s="59"/>
      <c r="H942" s="60"/>
      <c r="I942" s="60"/>
      <c r="J942" s="61"/>
      <c r="K942" s="59"/>
      <c r="M942" s="59"/>
      <c r="N942" s="59"/>
      <c r="O942" s="59"/>
      <c r="R942" s="59"/>
      <c r="S942" s="59"/>
      <c r="T942" s="59"/>
      <c r="V942" s="59"/>
      <c r="W942" s="59"/>
      <c r="X942" s="59"/>
      <c r="Y942" s="59"/>
      <c r="Z942" s="59"/>
      <c r="AA942" s="59"/>
      <c r="AB942" s="59"/>
      <c r="AC942" s="59"/>
      <c r="AD942" s="59"/>
      <c r="AE942" s="59"/>
      <c r="AF942" s="59"/>
      <c r="AG942" s="59"/>
      <c r="AH942" s="59"/>
      <c r="AI942" s="59"/>
      <c r="AJ942" s="59"/>
      <c r="AK942" s="59"/>
      <c r="AL942" s="59"/>
      <c r="AM942" s="59"/>
      <c r="AN942" s="59"/>
      <c r="AO942" s="59"/>
      <c r="AP942" s="59"/>
      <c r="AQ942" s="59"/>
      <c r="AR942" s="59"/>
      <c r="AS942" s="59"/>
      <c r="AT942" s="59"/>
      <c r="AU942" s="59"/>
      <c r="AV942" s="59"/>
      <c r="AW942" s="59"/>
      <c r="AX942" s="59"/>
      <c r="AY942" s="59"/>
    </row>
    <row r="943" spans="1:51" x14ac:dyDescent="0.2">
      <c r="A943" s="59"/>
      <c r="B943" s="59"/>
      <c r="C943" s="59"/>
      <c r="D943" s="59"/>
      <c r="E943" s="59"/>
      <c r="F943" s="59"/>
      <c r="G943" s="59"/>
      <c r="H943" s="60"/>
      <c r="I943" s="60"/>
      <c r="J943" s="61"/>
      <c r="K943" s="59"/>
      <c r="M943" s="59"/>
      <c r="N943" s="59"/>
      <c r="O943" s="59"/>
      <c r="R943" s="59"/>
      <c r="S943" s="59"/>
      <c r="T943" s="59"/>
      <c r="V943" s="59"/>
      <c r="W943" s="59"/>
      <c r="X943" s="59"/>
      <c r="Y943" s="59"/>
      <c r="Z943" s="59"/>
      <c r="AA943" s="59"/>
      <c r="AB943" s="59"/>
      <c r="AC943" s="59"/>
      <c r="AD943" s="59"/>
      <c r="AE943" s="59"/>
      <c r="AF943" s="59"/>
      <c r="AG943" s="59"/>
      <c r="AH943" s="59"/>
      <c r="AI943" s="59"/>
      <c r="AJ943" s="59"/>
      <c r="AK943" s="59"/>
      <c r="AL943" s="59"/>
      <c r="AM943" s="59"/>
      <c r="AN943" s="59"/>
      <c r="AO943" s="59"/>
      <c r="AP943" s="59"/>
      <c r="AQ943" s="59"/>
      <c r="AR943" s="59"/>
      <c r="AS943" s="59"/>
      <c r="AT943" s="59"/>
      <c r="AU943" s="59"/>
      <c r="AV943" s="59"/>
      <c r="AW943" s="59"/>
      <c r="AX943" s="59"/>
      <c r="AY943" s="59"/>
    </row>
    <row r="944" spans="1:51" x14ac:dyDescent="0.2">
      <c r="A944" s="59"/>
      <c r="B944" s="59"/>
      <c r="C944" s="59"/>
      <c r="D944" s="59"/>
      <c r="E944" s="59"/>
      <c r="F944" s="59"/>
      <c r="G944" s="59"/>
      <c r="H944" s="60"/>
      <c r="I944" s="60"/>
      <c r="J944" s="61"/>
      <c r="K944" s="59"/>
      <c r="M944" s="59"/>
      <c r="N944" s="59"/>
      <c r="O944" s="59"/>
      <c r="R944" s="59"/>
      <c r="S944" s="59"/>
      <c r="T944" s="59"/>
      <c r="V944" s="59"/>
      <c r="W944" s="59"/>
      <c r="X944" s="59"/>
      <c r="Y944" s="59"/>
      <c r="Z944" s="59"/>
      <c r="AA944" s="59"/>
      <c r="AB944" s="59"/>
      <c r="AC944" s="59"/>
      <c r="AD944" s="59"/>
      <c r="AE944" s="59"/>
      <c r="AF944" s="59"/>
      <c r="AG944" s="59"/>
      <c r="AH944" s="59"/>
      <c r="AI944" s="59"/>
      <c r="AJ944" s="59"/>
      <c r="AK944" s="59"/>
      <c r="AL944" s="59"/>
      <c r="AM944" s="59"/>
      <c r="AN944" s="59"/>
      <c r="AO944" s="59"/>
      <c r="AP944" s="59"/>
      <c r="AQ944" s="59"/>
      <c r="AR944" s="59"/>
      <c r="AS944" s="59"/>
      <c r="AT944" s="59"/>
      <c r="AU944" s="59"/>
      <c r="AV944" s="59"/>
      <c r="AW944" s="59"/>
      <c r="AX944" s="59"/>
      <c r="AY944" s="59"/>
    </row>
    <row r="945" spans="1:51" x14ac:dyDescent="0.2">
      <c r="A945" s="59"/>
      <c r="B945" s="59"/>
      <c r="C945" s="59"/>
      <c r="D945" s="59"/>
      <c r="E945" s="59"/>
      <c r="F945" s="59"/>
      <c r="G945" s="59"/>
      <c r="H945" s="60"/>
      <c r="I945" s="60"/>
      <c r="J945" s="61"/>
      <c r="K945" s="59"/>
      <c r="M945" s="59"/>
      <c r="N945" s="59"/>
      <c r="O945" s="59"/>
      <c r="R945" s="59"/>
      <c r="S945" s="59"/>
      <c r="T945" s="59"/>
      <c r="V945" s="59"/>
      <c r="W945" s="59"/>
      <c r="X945" s="59"/>
      <c r="Y945" s="59"/>
      <c r="Z945" s="59"/>
      <c r="AA945" s="59"/>
      <c r="AB945" s="59"/>
      <c r="AC945" s="59"/>
      <c r="AD945" s="59"/>
      <c r="AE945" s="59"/>
      <c r="AF945" s="59"/>
      <c r="AG945" s="59"/>
      <c r="AH945" s="59"/>
      <c r="AI945" s="59"/>
      <c r="AJ945" s="59"/>
      <c r="AK945" s="59"/>
      <c r="AL945" s="59"/>
      <c r="AM945" s="59"/>
      <c r="AN945" s="59"/>
      <c r="AO945" s="59"/>
      <c r="AP945" s="59"/>
      <c r="AQ945" s="59"/>
      <c r="AR945" s="59"/>
      <c r="AS945" s="59"/>
      <c r="AT945" s="59"/>
      <c r="AU945" s="59"/>
      <c r="AV945" s="59"/>
      <c r="AW945" s="59"/>
      <c r="AX945" s="59"/>
      <c r="AY945" s="59"/>
    </row>
    <row r="946" spans="1:51" x14ac:dyDescent="0.2">
      <c r="A946" s="59"/>
      <c r="B946" s="59"/>
      <c r="C946" s="59"/>
      <c r="D946" s="59"/>
      <c r="E946" s="59"/>
      <c r="F946" s="59"/>
      <c r="G946" s="59"/>
      <c r="H946" s="60"/>
      <c r="I946" s="60"/>
      <c r="J946" s="61"/>
      <c r="K946" s="59"/>
      <c r="M946" s="59"/>
      <c r="N946" s="59"/>
      <c r="O946" s="59"/>
      <c r="R946" s="59"/>
      <c r="S946" s="59"/>
      <c r="T946" s="59"/>
      <c r="V946" s="59"/>
      <c r="W946" s="59"/>
      <c r="X946" s="59"/>
      <c r="Y946" s="59"/>
      <c r="Z946" s="59"/>
      <c r="AA946" s="59"/>
      <c r="AB946" s="59"/>
      <c r="AC946" s="59"/>
      <c r="AD946" s="59"/>
      <c r="AE946" s="59"/>
      <c r="AF946" s="59"/>
      <c r="AG946" s="59"/>
      <c r="AH946" s="59"/>
      <c r="AI946" s="59"/>
      <c r="AJ946" s="59"/>
      <c r="AK946" s="59"/>
      <c r="AL946" s="59"/>
      <c r="AM946" s="59"/>
      <c r="AN946" s="59"/>
      <c r="AO946" s="59"/>
      <c r="AP946" s="59"/>
      <c r="AQ946" s="59"/>
      <c r="AR946" s="59"/>
      <c r="AS946" s="59"/>
      <c r="AT946" s="59"/>
      <c r="AU946" s="59"/>
      <c r="AV946" s="59"/>
      <c r="AW946" s="59"/>
      <c r="AX946" s="59"/>
      <c r="AY946" s="59"/>
    </row>
    <row r="947" spans="1:51" x14ac:dyDescent="0.2">
      <c r="A947" s="59"/>
      <c r="B947" s="59"/>
      <c r="C947" s="59"/>
      <c r="D947" s="59"/>
      <c r="E947" s="59"/>
      <c r="F947" s="59"/>
      <c r="G947" s="59"/>
      <c r="H947" s="60"/>
      <c r="I947" s="60"/>
      <c r="J947" s="61"/>
      <c r="K947" s="59"/>
      <c r="M947" s="59"/>
      <c r="N947" s="59"/>
      <c r="O947" s="59"/>
      <c r="R947" s="59"/>
      <c r="S947" s="59"/>
      <c r="T947" s="59"/>
      <c r="V947" s="59"/>
      <c r="W947" s="59"/>
      <c r="X947" s="59"/>
      <c r="Y947" s="59"/>
      <c r="Z947" s="59"/>
      <c r="AA947" s="59"/>
      <c r="AB947" s="59"/>
      <c r="AC947" s="59"/>
      <c r="AD947" s="59"/>
      <c r="AE947" s="59"/>
      <c r="AF947" s="59"/>
      <c r="AG947" s="59"/>
      <c r="AH947" s="59"/>
      <c r="AI947" s="59"/>
      <c r="AJ947" s="59"/>
      <c r="AK947" s="59"/>
      <c r="AL947" s="59"/>
      <c r="AM947" s="59"/>
      <c r="AN947" s="59"/>
      <c r="AO947" s="59"/>
      <c r="AP947" s="59"/>
      <c r="AQ947" s="59"/>
      <c r="AR947" s="59"/>
      <c r="AS947" s="59"/>
      <c r="AT947" s="59"/>
      <c r="AU947" s="59"/>
      <c r="AV947" s="59"/>
      <c r="AW947" s="59"/>
      <c r="AX947" s="59"/>
      <c r="AY947" s="59"/>
    </row>
    <row r="948" spans="1:51" x14ac:dyDescent="0.2">
      <c r="A948" s="59"/>
      <c r="B948" s="59"/>
      <c r="C948" s="59"/>
      <c r="D948" s="59"/>
      <c r="E948" s="59"/>
      <c r="F948" s="59"/>
      <c r="G948" s="59"/>
      <c r="H948" s="60"/>
      <c r="I948" s="60"/>
      <c r="J948" s="61"/>
      <c r="K948" s="59"/>
      <c r="M948" s="59"/>
      <c r="N948" s="59"/>
      <c r="O948" s="59"/>
      <c r="R948" s="59"/>
      <c r="S948" s="59"/>
      <c r="T948" s="59"/>
      <c r="V948" s="59"/>
      <c r="W948" s="59"/>
      <c r="X948" s="59"/>
      <c r="Y948" s="59"/>
      <c r="Z948" s="59"/>
      <c r="AA948" s="59"/>
      <c r="AB948" s="59"/>
      <c r="AC948" s="59"/>
      <c r="AD948" s="59"/>
      <c r="AE948" s="59"/>
      <c r="AF948" s="59"/>
      <c r="AG948" s="59"/>
      <c r="AH948" s="59"/>
      <c r="AI948" s="59"/>
      <c r="AJ948" s="59"/>
      <c r="AK948" s="59"/>
      <c r="AL948" s="59"/>
      <c r="AM948" s="59"/>
      <c r="AN948" s="59"/>
      <c r="AO948" s="59"/>
      <c r="AP948" s="59"/>
      <c r="AQ948" s="59"/>
      <c r="AR948" s="59"/>
      <c r="AS948" s="59"/>
      <c r="AT948" s="59"/>
      <c r="AU948" s="59"/>
      <c r="AV948" s="59"/>
      <c r="AW948" s="59"/>
      <c r="AX948" s="59"/>
      <c r="AY948" s="59"/>
    </row>
    <row r="949" spans="1:51" x14ac:dyDescent="0.2">
      <c r="A949" s="59"/>
      <c r="B949" s="59"/>
      <c r="C949" s="59"/>
      <c r="D949" s="59"/>
      <c r="E949" s="59"/>
      <c r="F949" s="59"/>
      <c r="G949" s="59"/>
      <c r="H949" s="60"/>
      <c r="I949" s="60"/>
      <c r="J949" s="61"/>
      <c r="K949" s="59"/>
      <c r="M949" s="59"/>
      <c r="N949" s="59"/>
      <c r="O949" s="59"/>
      <c r="R949" s="59"/>
      <c r="S949" s="59"/>
      <c r="T949" s="59"/>
      <c r="V949" s="59"/>
      <c r="W949" s="59"/>
      <c r="X949" s="59"/>
      <c r="Y949" s="59"/>
      <c r="Z949" s="59"/>
      <c r="AA949" s="59"/>
      <c r="AB949" s="59"/>
      <c r="AC949" s="59"/>
      <c r="AD949" s="59"/>
      <c r="AE949" s="59"/>
      <c r="AF949" s="59"/>
      <c r="AG949" s="59"/>
      <c r="AH949" s="59"/>
      <c r="AI949" s="59"/>
      <c r="AJ949" s="59"/>
      <c r="AK949" s="59"/>
      <c r="AL949" s="59"/>
      <c r="AM949" s="59"/>
      <c r="AN949" s="59"/>
      <c r="AO949" s="59"/>
      <c r="AP949" s="59"/>
      <c r="AQ949" s="59"/>
      <c r="AR949" s="59"/>
      <c r="AS949" s="59"/>
      <c r="AT949" s="59"/>
      <c r="AU949" s="59"/>
      <c r="AV949" s="59"/>
      <c r="AW949" s="59"/>
      <c r="AX949" s="59"/>
      <c r="AY949" s="59"/>
    </row>
    <row r="950" spans="1:51" x14ac:dyDescent="0.2">
      <c r="A950" s="59"/>
      <c r="B950" s="59"/>
      <c r="C950" s="59"/>
      <c r="D950" s="59"/>
      <c r="E950" s="59"/>
      <c r="F950" s="59"/>
      <c r="G950" s="59"/>
      <c r="H950" s="60"/>
      <c r="I950" s="60"/>
      <c r="J950" s="61"/>
      <c r="K950" s="59"/>
      <c r="M950" s="59"/>
      <c r="N950" s="59"/>
      <c r="O950" s="59"/>
      <c r="R950" s="59"/>
      <c r="S950" s="59"/>
      <c r="T950" s="59"/>
      <c r="V950" s="59"/>
      <c r="W950" s="59"/>
      <c r="X950" s="59"/>
      <c r="Y950" s="59"/>
      <c r="Z950" s="59"/>
      <c r="AA950" s="59"/>
      <c r="AB950" s="59"/>
      <c r="AC950" s="59"/>
      <c r="AD950" s="59"/>
      <c r="AE950" s="59"/>
      <c r="AF950" s="59"/>
      <c r="AG950" s="59"/>
      <c r="AH950" s="59"/>
      <c r="AI950" s="59"/>
      <c r="AJ950" s="59"/>
      <c r="AK950" s="59"/>
      <c r="AL950" s="59"/>
      <c r="AM950" s="59"/>
      <c r="AN950" s="59"/>
      <c r="AO950" s="59"/>
      <c r="AP950" s="59"/>
      <c r="AQ950" s="59"/>
      <c r="AR950" s="59"/>
      <c r="AS950" s="59"/>
      <c r="AT950" s="59"/>
      <c r="AU950" s="59"/>
      <c r="AV950" s="59"/>
      <c r="AW950" s="59"/>
      <c r="AX950" s="59"/>
      <c r="AY950" s="59"/>
    </row>
    <row r="951" spans="1:51" x14ac:dyDescent="0.2">
      <c r="A951" s="59"/>
      <c r="B951" s="59"/>
      <c r="C951" s="59"/>
      <c r="D951" s="59"/>
      <c r="E951" s="59"/>
      <c r="F951" s="59"/>
      <c r="G951" s="59"/>
      <c r="H951" s="60"/>
      <c r="I951" s="60"/>
      <c r="J951" s="61"/>
      <c r="K951" s="59"/>
      <c r="M951" s="59"/>
      <c r="N951" s="59"/>
      <c r="O951" s="59"/>
      <c r="R951" s="59"/>
      <c r="S951" s="59"/>
      <c r="T951" s="59"/>
      <c r="V951" s="59"/>
      <c r="W951" s="59"/>
      <c r="X951" s="59"/>
      <c r="Y951" s="59"/>
      <c r="Z951" s="59"/>
      <c r="AA951" s="59"/>
      <c r="AB951" s="59"/>
      <c r="AC951" s="59"/>
      <c r="AD951" s="59"/>
      <c r="AE951" s="59"/>
      <c r="AF951" s="59"/>
      <c r="AG951" s="59"/>
      <c r="AH951" s="59"/>
      <c r="AI951" s="59"/>
      <c r="AJ951" s="59"/>
      <c r="AK951" s="59"/>
      <c r="AL951" s="59"/>
      <c r="AM951" s="59"/>
      <c r="AN951" s="59"/>
      <c r="AO951" s="59"/>
      <c r="AP951" s="59"/>
      <c r="AQ951" s="59"/>
      <c r="AR951" s="59"/>
      <c r="AS951" s="59"/>
      <c r="AT951" s="59"/>
      <c r="AU951" s="59"/>
      <c r="AV951" s="59"/>
      <c r="AW951" s="59"/>
      <c r="AX951" s="59"/>
      <c r="AY951" s="59"/>
    </row>
    <row r="952" spans="1:51" x14ac:dyDescent="0.2">
      <c r="A952" s="59"/>
      <c r="B952" s="59"/>
      <c r="C952" s="59"/>
      <c r="D952" s="59"/>
      <c r="E952" s="59"/>
      <c r="F952" s="59"/>
      <c r="G952" s="59"/>
      <c r="H952" s="60"/>
      <c r="I952" s="60"/>
      <c r="J952" s="61"/>
      <c r="K952" s="59"/>
      <c r="M952" s="59"/>
      <c r="N952" s="59"/>
      <c r="O952" s="59"/>
      <c r="R952" s="59"/>
      <c r="S952" s="59"/>
      <c r="T952" s="59"/>
      <c r="V952" s="59"/>
      <c r="W952" s="59"/>
      <c r="X952" s="59"/>
      <c r="Y952" s="59"/>
      <c r="Z952" s="59"/>
      <c r="AA952" s="59"/>
      <c r="AB952" s="59"/>
      <c r="AC952" s="59"/>
      <c r="AD952" s="59"/>
      <c r="AE952" s="59"/>
      <c r="AF952" s="59"/>
      <c r="AG952" s="59"/>
      <c r="AH952" s="59"/>
      <c r="AI952" s="59"/>
      <c r="AJ952" s="59"/>
      <c r="AK952" s="59"/>
      <c r="AL952" s="59"/>
      <c r="AM952" s="59"/>
      <c r="AN952" s="59"/>
      <c r="AO952" s="59"/>
      <c r="AP952" s="59"/>
      <c r="AQ952" s="59"/>
      <c r="AR952" s="59"/>
      <c r="AS952" s="59"/>
      <c r="AT952" s="59"/>
      <c r="AU952" s="59"/>
      <c r="AV952" s="59"/>
      <c r="AW952" s="59"/>
      <c r="AX952" s="59"/>
      <c r="AY952" s="59"/>
    </row>
    <row r="953" spans="1:51" x14ac:dyDescent="0.2">
      <c r="A953" s="59"/>
      <c r="B953" s="59"/>
      <c r="C953" s="59"/>
      <c r="D953" s="59"/>
      <c r="E953" s="59"/>
      <c r="F953" s="59"/>
      <c r="G953" s="59"/>
      <c r="H953" s="60"/>
      <c r="I953" s="60"/>
      <c r="J953" s="61"/>
      <c r="K953" s="59"/>
      <c r="M953" s="59"/>
      <c r="N953" s="59"/>
      <c r="O953" s="59"/>
      <c r="R953" s="59"/>
      <c r="S953" s="59"/>
      <c r="T953" s="59"/>
      <c r="V953" s="59"/>
      <c r="W953" s="59"/>
      <c r="X953" s="59"/>
      <c r="Y953" s="59"/>
      <c r="Z953" s="59"/>
      <c r="AA953" s="59"/>
      <c r="AB953" s="59"/>
      <c r="AC953" s="59"/>
      <c r="AD953" s="59"/>
      <c r="AE953" s="59"/>
      <c r="AF953" s="59"/>
      <c r="AG953" s="59"/>
      <c r="AH953" s="59"/>
      <c r="AI953" s="59"/>
      <c r="AJ953" s="59"/>
      <c r="AK953" s="59"/>
      <c r="AL953" s="59"/>
      <c r="AM953" s="59"/>
      <c r="AN953" s="59"/>
      <c r="AO953" s="59"/>
      <c r="AP953" s="59"/>
      <c r="AQ953" s="59"/>
      <c r="AR953" s="59"/>
      <c r="AS953" s="59"/>
      <c r="AT953" s="59"/>
      <c r="AU953" s="59"/>
      <c r="AV953" s="59"/>
      <c r="AW953" s="59"/>
      <c r="AX953" s="59"/>
      <c r="AY953" s="59"/>
    </row>
    <row r="954" spans="1:51" x14ac:dyDescent="0.2">
      <c r="A954" s="59"/>
      <c r="B954" s="59"/>
      <c r="C954" s="59"/>
      <c r="D954" s="59"/>
      <c r="E954" s="59"/>
      <c r="F954" s="59"/>
      <c r="G954" s="59"/>
      <c r="H954" s="60"/>
      <c r="I954" s="60"/>
      <c r="J954" s="61"/>
      <c r="K954" s="59"/>
      <c r="M954" s="59"/>
      <c r="N954" s="59"/>
      <c r="O954" s="59"/>
      <c r="R954" s="59"/>
      <c r="S954" s="59"/>
      <c r="T954" s="59"/>
      <c r="V954" s="59"/>
      <c r="W954" s="59"/>
      <c r="X954" s="59"/>
      <c r="Y954" s="59"/>
      <c r="Z954" s="59"/>
      <c r="AA954" s="59"/>
      <c r="AB954" s="59"/>
      <c r="AC954" s="59"/>
      <c r="AD954" s="59"/>
      <c r="AE954" s="59"/>
      <c r="AF954" s="59"/>
      <c r="AG954" s="59"/>
      <c r="AH954" s="59"/>
      <c r="AI954" s="59"/>
      <c r="AJ954" s="59"/>
      <c r="AK954" s="59"/>
      <c r="AL954" s="59"/>
      <c r="AM954" s="59"/>
      <c r="AN954" s="59"/>
      <c r="AO954" s="59"/>
      <c r="AP954" s="59"/>
      <c r="AQ954" s="59"/>
      <c r="AR954" s="59"/>
      <c r="AS954" s="59"/>
      <c r="AT954" s="59"/>
      <c r="AU954" s="59"/>
      <c r="AV954" s="59"/>
      <c r="AW954" s="59"/>
      <c r="AX954" s="59"/>
      <c r="AY954" s="59"/>
    </row>
    <row r="955" spans="1:51" x14ac:dyDescent="0.2">
      <c r="A955" s="59"/>
      <c r="B955" s="59"/>
      <c r="C955" s="59"/>
      <c r="D955" s="59"/>
      <c r="E955" s="59"/>
      <c r="F955" s="59"/>
      <c r="G955" s="59"/>
      <c r="H955" s="60"/>
      <c r="I955" s="60"/>
      <c r="J955" s="61"/>
      <c r="K955" s="59"/>
      <c r="M955" s="59"/>
      <c r="N955" s="59"/>
      <c r="O955" s="59"/>
      <c r="R955" s="59"/>
      <c r="S955" s="59"/>
      <c r="T955" s="59"/>
      <c r="V955" s="59"/>
      <c r="W955" s="59"/>
      <c r="X955" s="59"/>
      <c r="Y955" s="59"/>
      <c r="Z955" s="59"/>
      <c r="AA955" s="59"/>
      <c r="AB955" s="59"/>
      <c r="AC955" s="59"/>
      <c r="AD955" s="59"/>
      <c r="AE955" s="59"/>
      <c r="AF955" s="59"/>
      <c r="AG955" s="59"/>
      <c r="AH955" s="59"/>
      <c r="AI955" s="59"/>
      <c r="AJ955" s="59"/>
      <c r="AK955" s="59"/>
      <c r="AL955" s="59"/>
      <c r="AM955" s="59"/>
      <c r="AN955" s="59"/>
      <c r="AO955" s="59"/>
      <c r="AP955" s="59"/>
      <c r="AQ955" s="59"/>
      <c r="AR955" s="59"/>
      <c r="AS955" s="59"/>
      <c r="AT955" s="59"/>
      <c r="AU955" s="59"/>
      <c r="AV955" s="59"/>
      <c r="AW955" s="59"/>
      <c r="AX955" s="59"/>
      <c r="AY955" s="59"/>
    </row>
    <row r="956" spans="1:51" x14ac:dyDescent="0.2">
      <c r="A956" s="59"/>
      <c r="B956" s="59"/>
      <c r="C956" s="59"/>
      <c r="D956" s="59"/>
      <c r="E956" s="59"/>
      <c r="F956" s="59"/>
      <c r="G956" s="59"/>
      <c r="H956" s="60"/>
      <c r="I956" s="60"/>
      <c r="J956" s="61"/>
      <c r="K956" s="59"/>
      <c r="M956" s="59"/>
      <c r="N956" s="59"/>
      <c r="O956" s="59"/>
      <c r="R956" s="59"/>
      <c r="S956" s="59"/>
      <c r="T956" s="59"/>
      <c r="V956" s="59"/>
      <c r="W956" s="59"/>
      <c r="X956" s="59"/>
      <c r="Y956" s="59"/>
      <c r="Z956" s="59"/>
      <c r="AA956" s="59"/>
      <c r="AB956" s="59"/>
      <c r="AC956" s="59"/>
      <c r="AD956" s="59"/>
      <c r="AE956" s="59"/>
      <c r="AF956" s="59"/>
      <c r="AG956" s="59"/>
      <c r="AH956" s="59"/>
      <c r="AI956" s="59"/>
      <c r="AJ956" s="59"/>
      <c r="AK956" s="59"/>
      <c r="AL956" s="59"/>
      <c r="AM956" s="59"/>
      <c r="AN956" s="59"/>
      <c r="AO956" s="59"/>
      <c r="AP956" s="59"/>
      <c r="AQ956" s="59"/>
      <c r="AR956" s="59"/>
      <c r="AS956" s="59"/>
      <c r="AT956" s="59"/>
      <c r="AU956" s="59"/>
      <c r="AV956" s="59"/>
      <c r="AW956" s="59"/>
      <c r="AX956" s="59"/>
      <c r="AY956" s="59"/>
    </row>
    <row r="957" spans="1:51" x14ac:dyDescent="0.2">
      <c r="A957" s="59"/>
      <c r="B957" s="59"/>
      <c r="C957" s="59"/>
      <c r="D957" s="59"/>
      <c r="E957" s="59"/>
      <c r="F957" s="59"/>
      <c r="G957" s="59"/>
      <c r="H957" s="60"/>
      <c r="I957" s="60"/>
      <c r="J957" s="61"/>
      <c r="K957" s="59"/>
      <c r="M957" s="59"/>
      <c r="N957" s="59"/>
      <c r="O957" s="59"/>
      <c r="R957" s="59"/>
      <c r="S957" s="59"/>
      <c r="T957" s="59"/>
      <c r="V957" s="59"/>
      <c r="W957" s="59"/>
      <c r="X957" s="59"/>
      <c r="Y957" s="59"/>
      <c r="Z957" s="59"/>
      <c r="AA957" s="59"/>
      <c r="AB957" s="59"/>
      <c r="AC957" s="59"/>
      <c r="AD957" s="59"/>
      <c r="AE957" s="59"/>
      <c r="AF957" s="59"/>
      <c r="AG957" s="59"/>
      <c r="AH957" s="59"/>
      <c r="AI957" s="59"/>
      <c r="AJ957" s="59"/>
      <c r="AK957" s="59"/>
      <c r="AL957" s="59"/>
      <c r="AM957" s="59"/>
      <c r="AN957" s="59"/>
      <c r="AO957" s="59"/>
      <c r="AP957" s="59"/>
      <c r="AQ957" s="59"/>
      <c r="AR957" s="59"/>
      <c r="AS957" s="59"/>
      <c r="AT957" s="59"/>
      <c r="AU957" s="59"/>
      <c r="AV957" s="59"/>
      <c r="AW957" s="59"/>
      <c r="AX957" s="59"/>
      <c r="AY957" s="59"/>
    </row>
    <row r="958" spans="1:51" x14ac:dyDescent="0.2">
      <c r="A958" s="59"/>
      <c r="B958" s="59"/>
      <c r="C958" s="59"/>
      <c r="D958" s="59"/>
      <c r="E958" s="59"/>
      <c r="F958" s="59"/>
      <c r="G958" s="59"/>
      <c r="H958" s="60"/>
      <c r="I958" s="60"/>
      <c r="J958" s="61"/>
      <c r="K958" s="59"/>
      <c r="M958" s="59"/>
      <c r="N958" s="59"/>
      <c r="O958" s="59"/>
      <c r="R958" s="59"/>
      <c r="S958" s="59"/>
      <c r="T958" s="59"/>
      <c r="V958" s="59"/>
      <c r="W958" s="59"/>
      <c r="X958" s="59"/>
      <c r="Y958" s="59"/>
      <c r="Z958" s="59"/>
      <c r="AA958" s="59"/>
      <c r="AB958" s="59"/>
      <c r="AC958" s="59"/>
      <c r="AD958" s="59"/>
      <c r="AE958" s="59"/>
      <c r="AF958" s="59"/>
      <c r="AG958" s="59"/>
      <c r="AH958" s="59"/>
      <c r="AI958" s="59"/>
      <c r="AJ958" s="59"/>
      <c r="AK958" s="59"/>
      <c r="AL958" s="59"/>
      <c r="AM958" s="59"/>
      <c r="AN958" s="59"/>
      <c r="AO958" s="59"/>
      <c r="AP958" s="59"/>
      <c r="AQ958" s="59"/>
      <c r="AR958" s="59"/>
      <c r="AS958" s="59"/>
      <c r="AT958" s="59"/>
      <c r="AU958" s="59"/>
      <c r="AV958" s="59"/>
      <c r="AW958" s="59"/>
      <c r="AX958" s="59"/>
      <c r="AY958" s="59"/>
    </row>
    <row r="959" spans="1:51" x14ac:dyDescent="0.2">
      <c r="A959" s="59"/>
      <c r="B959" s="59"/>
      <c r="C959" s="59"/>
      <c r="D959" s="59"/>
      <c r="E959" s="59"/>
      <c r="F959" s="59"/>
      <c r="G959" s="59"/>
      <c r="H959" s="60"/>
      <c r="I959" s="60"/>
      <c r="J959" s="61"/>
      <c r="K959" s="59"/>
      <c r="M959" s="59"/>
      <c r="N959" s="59"/>
      <c r="O959" s="59"/>
      <c r="R959" s="59"/>
      <c r="S959" s="59"/>
      <c r="T959" s="59"/>
      <c r="V959" s="59"/>
      <c r="W959" s="59"/>
      <c r="X959" s="59"/>
      <c r="Y959" s="59"/>
      <c r="Z959" s="59"/>
      <c r="AA959" s="59"/>
      <c r="AB959" s="59"/>
      <c r="AC959" s="59"/>
      <c r="AD959" s="59"/>
      <c r="AE959" s="59"/>
      <c r="AF959" s="59"/>
      <c r="AG959" s="59"/>
      <c r="AH959" s="59"/>
      <c r="AI959" s="59"/>
      <c r="AJ959" s="59"/>
      <c r="AK959" s="59"/>
      <c r="AL959" s="59"/>
      <c r="AM959" s="59"/>
      <c r="AN959" s="59"/>
      <c r="AO959" s="59"/>
      <c r="AP959" s="59"/>
      <c r="AQ959" s="59"/>
      <c r="AR959" s="59"/>
      <c r="AS959" s="59"/>
      <c r="AT959" s="59"/>
      <c r="AU959" s="59"/>
      <c r="AV959" s="59"/>
      <c r="AW959" s="59"/>
      <c r="AX959" s="59"/>
      <c r="AY959" s="59"/>
    </row>
    <row r="960" spans="1:51" x14ac:dyDescent="0.2">
      <c r="A960" s="59"/>
      <c r="B960" s="59"/>
      <c r="C960" s="59"/>
      <c r="D960" s="59"/>
      <c r="E960" s="59"/>
      <c r="F960" s="59"/>
      <c r="G960" s="59"/>
      <c r="H960" s="60"/>
      <c r="I960" s="60"/>
      <c r="J960" s="61"/>
      <c r="K960" s="59"/>
      <c r="M960" s="59"/>
      <c r="N960" s="59"/>
      <c r="O960" s="59"/>
      <c r="R960" s="59"/>
      <c r="S960" s="59"/>
      <c r="T960" s="59"/>
      <c r="V960" s="59"/>
      <c r="W960" s="59"/>
      <c r="X960" s="59"/>
      <c r="Y960" s="59"/>
      <c r="Z960" s="59"/>
      <c r="AA960" s="59"/>
      <c r="AB960" s="59"/>
      <c r="AC960" s="59"/>
      <c r="AD960" s="59"/>
      <c r="AE960" s="59"/>
      <c r="AF960" s="59"/>
      <c r="AG960" s="59"/>
      <c r="AH960" s="59"/>
      <c r="AI960" s="59"/>
      <c r="AJ960" s="59"/>
      <c r="AK960" s="59"/>
      <c r="AL960" s="59"/>
      <c r="AM960" s="59"/>
      <c r="AN960" s="59"/>
      <c r="AO960" s="59"/>
      <c r="AP960" s="59"/>
      <c r="AQ960" s="59"/>
      <c r="AR960" s="59"/>
      <c r="AS960" s="59"/>
      <c r="AT960" s="59"/>
      <c r="AU960" s="59"/>
      <c r="AV960" s="59"/>
      <c r="AW960" s="59"/>
      <c r="AX960" s="59"/>
      <c r="AY960" s="59"/>
    </row>
    <row r="961" spans="1:51" x14ac:dyDescent="0.2">
      <c r="A961" s="59"/>
      <c r="B961" s="59"/>
      <c r="C961" s="59"/>
      <c r="D961" s="59"/>
      <c r="E961" s="59"/>
      <c r="F961" s="59"/>
      <c r="G961" s="59"/>
      <c r="H961" s="60"/>
      <c r="I961" s="60"/>
      <c r="J961" s="61"/>
      <c r="K961" s="59"/>
      <c r="M961" s="59"/>
      <c r="N961" s="59"/>
      <c r="O961" s="59"/>
      <c r="R961" s="59"/>
      <c r="S961" s="59"/>
      <c r="T961" s="59"/>
      <c r="V961" s="59"/>
      <c r="W961" s="59"/>
      <c r="X961" s="59"/>
      <c r="Y961" s="59"/>
      <c r="Z961" s="59"/>
      <c r="AA961" s="59"/>
      <c r="AB961" s="59"/>
      <c r="AC961" s="59"/>
      <c r="AD961" s="59"/>
      <c r="AE961" s="59"/>
      <c r="AF961" s="59"/>
      <c r="AG961" s="59"/>
      <c r="AH961" s="59"/>
      <c r="AI961" s="59"/>
      <c r="AJ961" s="59"/>
      <c r="AK961" s="59"/>
      <c r="AL961" s="59"/>
      <c r="AM961" s="59"/>
      <c r="AN961" s="59"/>
      <c r="AO961" s="59"/>
      <c r="AP961" s="59"/>
      <c r="AQ961" s="59"/>
      <c r="AR961" s="59"/>
      <c r="AS961" s="59"/>
      <c r="AT961" s="59"/>
      <c r="AU961" s="59"/>
      <c r="AV961" s="59"/>
      <c r="AW961" s="59"/>
      <c r="AX961" s="59"/>
      <c r="AY961" s="59"/>
    </row>
    <row r="962" spans="1:51" x14ac:dyDescent="0.2">
      <c r="A962" s="59"/>
      <c r="B962" s="59"/>
      <c r="C962" s="59"/>
      <c r="D962" s="59"/>
      <c r="E962" s="59"/>
      <c r="F962" s="59"/>
      <c r="G962" s="59"/>
      <c r="H962" s="60"/>
      <c r="I962" s="60"/>
      <c r="J962" s="61"/>
      <c r="K962" s="59"/>
      <c r="M962" s="59"/>
      <c r="N962" s="59"/>
      <c r="O962" s="59"/>
      <c r="R962" s="59"/>
      <c r="S962" s="59"/>
      <c r="T962" s="59"/>
      <c r="V962" s="59"/>
      <c r="W962" s="59"/>
      <c r="X962" s="59"/>
      <c r="Y962" s="59"/>
      <c r="Z962" s="59"/>
      <c r="AA962" s="59"/>
      <c r="AB962" s="59"/>
      <c r="AC962" s="59"/>
      <c r="AD962" s="59"/>
      <c r="AE962" s="59"/>
      <c r="AF962" s="59"/>
      <c r="AG962" s="59"/>
      <c r="AH962" s="59"/>
      <c r="AI962" s="59"/>
      <c r="AJ962" s="59"/>
      <c r="AK962" s="59"/>
      <c r="AL962" s="59"/>
      <c r="AM962" s="59"/>
      <c r="AN962" s="59"/>
      <c r="AO962" s="59"/>
      <c r="AP962" s="59"/>
      <c r="AQ962" s="59"/>
      <c r="AR962" s="59"/>
      <c r="AS962" s="59"/>
      <c r="AT962" s="59"/>
      <c r="AU962" s="59"/>
      <c r="AV962" s="59"/>
      <c r="AW962" s="59"/>
      <c r="AX962" s="59"/>
      <c r="AY962" s="59"/>
    </row>
    <row r="963" spans="1:51" x14ac:dyDescent="0.2">
      <c r="A963" s="59"/>
      <c r="B963" s="59"/>
      <c r="C963" s="59"/>
      <c r="D963" s="59"/>
      <c r="E963" s="59"/>
      <c r="F963" s="59"/>
      <c r="G963" s="59"/>
      <c r="H963" s="60"/>
      <c r="I963" s="60"/>
      <c r="J963" s="61"/>
      <c r="K963" s="59"/>
      <c r="M963" s="59"/>
      <c r="N963" s="59"/>
      <c r="O963" s="59"/>
      <c r="R963" s="59"/>
      <c r="S963" s="59"/>
      <c r="T963" s="59"/>
      <c r="V963" s="59"/>
      <c r="W963" s="59"/>
      <c r="X963" s="59"/>
      <c r="Y963" s="59"/>
      <c r="Z963" s="59"/>
      <c r="AA963" s="59"/>
      <c r="AB963" s="59"/>
      <c r="AC963" s="59"/>
      <c r="AD963" s="59"/>
      <c r="AE963" s="59"/>
      <c r="AF963" s="59"/>
      <c r="AG963" s="59"/>
      <c r="AH963" s="59"/>
      <c r="AI963" s="59"/>
      <c r="AJ963" s="59"/>
      <c r="AK963" s="59"/>
      <c r="AL963" s="59"/>
      <c r="AM963" s="59"/>
      <c r="AN963" s="59"/>
      <c r="AO963" s="59"/>
      <c r="AP963" s="59"/>
      <c r="AQ963" s="59"/>
      <c r="AR963" s="59"/>
      <c r="AS963" s="59"/>
      <c r="AT963" s="59"/>
      <c r="AU963" s="59"/>
      <c r="AV963" s="59"/>
      <c r="AW963" s="59"/>
      <c r="AX963" s="59"/>
      <c r="AY963" s="59"/>
    </row>
    <row r="964" spans="1:51" x14ac:dyDescent="0.2">
      <c r="A964" s="59"/>
      <c r="B964" s="59"/>
      <c r="C964" s="59"/>
      <c r="D964" s="59"/>
      <c r="E964" s="59"/>
      <c r="F964" s="59"/>
      <c r="G964" s="59"/>
      <c r="H964" s="60"/>
      <c r="I964" s="60"/>
      <c r="J964" s="61"/>
      <c r="K964" s="59"/>
      <c r="M964" s="59"/>
      <c r="N964" s="59"/>
      <c r="O964" s="59"/>
      <c r="R964" s="59"/>
      <c r="S964" s="59"/>
      <c r="T964" s="59"/>
      <c r="V964" s="59"/>
      <c r="W964" s="59"/>
      <c r="X964" s="59"/>
      <c r="Y964" s="59"/>
      <c r="Z964" s="59"/>
      <c r="AA964" s="59"/>
      <c r="AB964" s="59"/>
      <c r="AC964" s="59"/>
      <c r="AD964" s="59"/>
      <c r="AE964" s="59"/>
      <c r="AF964" s="59"/>
      <c r="AG964" s="59"/>
      <c r="AH964" s="59"/>
      <c r="AI964" s="59"/>
      <c r="AJ964" s="59"/>
      <c r="AK964" s="59"/>
      <c r="AL964" s="59"/>
      <c r="AM964" s="59"/>
      <c r="AN964" s="59"/>
      <c r="AO964" s="59"/>
      <c r="AP964" s="59"/>
      <c r="AQ964" s="59"/>
      <c r="AR964" s="59"/>
      <c r="AS964" s="59"/>
      <c r="AT964" s="59"/>
      <c r="AU964" s="59"/>
      <c r="AV964" s="59"/>
      <c r="AW964" s="59"/>
      <c r="AX964" s="59"/>
      <c r="AY964" s="59"/>
    </row>
    <row r="965" spans="1:51" x14ac:dyDescent="0.2">
      <c r="A965" s="59"/>
      <c r="B965" s="59"/>
      <c r="C965" s="59"/>
      <c r="D965" s="59"/>
      <c r="E965" s="59"/>
      <c r="F965" s="59"/>
      <c r="G965" s="59"/>
      <c r="H965" s="60"/>
      <c r="I965" s="60"/>
      <c r="J965" s="61"/>
      <c r="K965" s="59"/>
      <c r="M965" s="59"/>
      <c r="N965" s="59"/>
      <c r="O965" s="59"/>
      <c r="R965" s="59"/>
      <c r="S965" s="59"/>
      <c r="T965" s="59"/>
      <c r="V965" s="59"/>
      <c r="W965" s="59"/>
      <c r="X965" s="59"/>
      <c r="Y965" s="59"/>
      <c r="Z965" s="59"/>
      <c r="AA965" s="59"/>
      <c r="AB965" s="59"/>
      <c r="AC965" s="59"/>
      <c r="AD965" s="59"/>
      <c r="AE965" s="59"/>
      <c r="AF965" s="59"/>
      <c r="AG965" s="59"/>
      <c r="AH965" s="59"/>
      <c r="AI965" s="59"/>
      <c r="AJ965" s="59"/>
      <c r="AK965" s="59"/>
      <c r="AL965" s="59"/>
      <c r="AM965" s="59"/>
      <c r="AN965" s="59"/>
      <c r="AO965" s="59"/>
      <c r="AP965" s="59"/>
      <c r="AQ965" s="59"/>
      <c r="AR965" s="59"/>
      <c r="AS965" s="59"/>
      <c r="AT965" s="59"/>
      <c r="AU965" s="59"/>
      <c r="AV965" s="59"/>
      <c r="AW965" s="59"/>
      <c r="AX965" s="59"/>
      <c r="AY965" s="59"/>
    </row>
    <row r="966" spans="1:51" x14ac:dyDescent="0.2">
      <c r="A966" s="59"/>
      <c r="B966" s="59"/>
      <c r="C966" s="59"/>
      <c r="D966" s="59"/>
      <c r="E966" s="59"/>
      <c r="F966" s="59"/>
      <c r="G966" s="59"/>
      <c r="H966" s="60"/>
      <c r="I966" s="60"/>
      <c r="J966" s="61"/>
      <c r="K966" s="59"/>
      <c r="M966" s="59"/>
      <c r="N966" s="59"/>
      <c r="O966" s="59"/>
      <c r="R966" s="59"/>
      <c r="S966" s="59"/>
      <c r="T966" s="59"/>
      <c r="V966" s="59"/>
      <c r="W966" s="59"/>
      <c r="X966" s="59"/>
      <c r="Y966" s="59"/>
      <c r="Z966" s="59"/>
      <c r="AA966" s="59"/>
      <c r="AB966" s="59"/>
      <c r="AC966" s="59"/>
      <c r="AD966" s="59"/>
      <c r="AE966" s="59"/>
      <c r="AF966" s="59"/>
      <c r="AG966" s="59"/>
      <c r="AH966" s="59"/>
      <c r="AI966" s="59"/>
      <c r="AJ966" s="59"/>
      <c r="AK966" s="59"/>
      <c r="AL966" s="59"/>
      <c r="AM966" s="59"/>
      <c r="AN966" s="59"/>
      <c r="AO966" s="59"/>
      <c r="AP966" s="59"/>
      <c r="AQ966" s="59"/>
      <c r="AR966" s="59"/>
      <c r="AS966" s="59"/>
      <c r="AT966" s="59"/>
      <c r="AU966" s="59"/>
      <c r="AV966" s="59"/>
      <c r="AW966" s="59"/>
      <c r="AX966" s="59"/>
      <c r="AY966" s="59"/>
    </row>
    <row r="967" spans="1:51" x14ac:dyDescent="0.2">
      <c r="A967" s="59"/>
      <c r="B967" s="59"/>
      <c r="C967" s="59"/>
      <c r="D967" s="59"/>
      <c r="E967" s="59"/>
      <c r="F967" s="59"/>
      <c r="G967" s="59"/>
      <c r="H967" s="60"/>
      <c r="I967" s="60"/>
      <c r="J967" s="61"/>
      <c r="K967" s="59"/>
      <c r="M967" s="59"/>
      <c r="N967" s="59"/>
      <c r="O967" s="59"/>
      <c r="R967" s="59"/>
      <c r="S967" s="59"/>
      <c r="T967" s="59"/>
      <c r="V967" s="59"/>
      <c r="W967" s="59"/>
      <c r="X967" s="59"/>
      <c r="Y967" s="59"/>
      <c r="Z967" s="59"/>
      <c r="AA967" s="59"/>
      <c r="AB967" s="59"/>
      <c r="AC967" s="59"/>
      <c r="AD967" s="59"/>
      <c r="AE967" s="59"/>
      <c r="AF967" s="59"/>
      <c r="AG967" s="59"/>
      <c r="AH967" s="59"/>
      <c r="AI967" s="59"/>
      <c r="AJ967" s="59"/>
      <c r="AK967" s="59"/>
      <c r="AL967" s="59"/>
      <c r="AM967" s="59"/>
      <c r="AN967" s="59"/>
      <c r="AO967" s="59"/>
      <c r="AP967" s="59"/>
      <c r="AQ967" s="59"/>
      <c r="AR967" s="59"/>
      <c r="AS967" s="59"/>
      <c r="AT967" s="59"/>
      <c r="AU967" s="59"/>
      <c r="AV967" s="59"/>
      <c r="AW967" s="59"/>
      <c r="AX967" s="59"/>
      <c r="AY967" s="59"/>
    </row>
    <row r="968" spans="1:51" x14ac:dyDescent="0.2">
      <c r="A968" s="59"/>
      <c r="B968" s="59"/>
      <c r="C968" s="59"/>
      <c r="D968" s="59"/>
      <c r="E968" s="59"/>
      <c r="F968" s="59"/>
      <c r="G968" s="59"/>
      <c r="H968" s="60"/>
      <c r="I968" s="60"/>
      <c r="J968" s="61"/>
      <c r="K968" s="59"/>
      <c r="M968" s="59"/>
      <c r="N968" s="59"/>
      <c r="O968" s="59"/>
      <c r="R968" s="59"/>
      <c r="S968" s="59"/>
      <c r="T968" s="59"/>
      <c r="V968" s="59"/>
      <c r="W968" s="59"/>
      <c r="X968" s="59"/>
      <c r="Y968" s="59"/>
      <c r="Z968" s="59"/>
      <c r="AA968" s="59"/>
      <c r="AB968" s="59"/>
      <c r="AC968" s="59"/>
      <c r="AD968" s="59"/>
      <c r="AE968" s="59"/>
      <c r="AF968" s="59"/>
      <c r="AG968" s="59"/>
      <c r="AH968" s="59"/>
      <c r="AI968" s="59"/>
      <c r="AJ968" s="59"/>
      <c r="AK968" s="59"/>
      <c r="AL968" s="59"/>
      <c r="AM968" s="59"/>
      <c r="AN968" s="59"/>
      <c r="AO968" s="59"/>
      <c r="AP968" s="59"/>
      <c r="AQ968" s="59"/>
      <c r="AR968" s="59"/>
      <c r="AS968" s="59"/>
      <c r="AT968" s="59"/>
      <c r="AU968" s="59"/>
      <c r="AV968" s="59"/>
      <c r="AW968" s="59"/>
      <c r="AX968" s="59"/>
      <c r="AY968" s="59"/>
    </row>
    <row r="969" spans="1:51" x14ac:dyDescent="0.2">
      <c r="A969" s="59"/>
      <c r="B969" s="59"/>
      <c r="C969" s="59"/>
      <c r="D969" s="59"/>
      <c r="E969" s="59"/>
      <c r="F969" s="59"/>
      <c r="G969" s="59"/>
      <c r="H969" s="60"/>
      <c r="I969" s="60"/>
      <c r="J969" s="61"/>
      <c r="K969" s="59"/>
      <c r="M969" s="59"/>
      <c r="N969" s="59"/>
      <c r="O969" s="59"/>
      <c r="R969" s="59"/>
      <c r="S969" s="59"/>
      <c r="T969" s="59"/>
      <c r="V969" s="59"/>
      <c r="W969" s="59"/>
      <c r="X969" s="59"/>
      <c r="Y969" s="59"/>
      <c r="Z969" s="59"/>
      <c r="AA969" s="59"/>
      <c r="AB969" s="59"/>
      <c r="AC969" s="59"/>
      <c r="AD969" s="59"/>
      <c r="AE969" s="59"/>
      <c r="AF969" s="59"/>
      <c r="AG969" s="59"/>
      <c r="AH969" s="59"/>
      <c r="AI969" s="59"/>
      <c r="AJ969" s="59"/>
      <c r="AK969" s="59"/>
      <c r="AL969" s="59"/>
      <c r="AM969" s="59"/>
      <c r="AN969" s="59"/>
      <c r="AO969" s="59"/>
      <c r="AP969" s="59"/>
      <c r="AQ969" s="59"/>
      <c r="AR969" s="59"/>
      <c r="AS969" s="59"/>
      <c r="AT969" s="59"/>
      <c r="AU969" s="59"/>
      <c r="AV969" s="59"/>
      <c r="AW969" s="59"/>
      <c r="AX969" s="59"/>
      <c r="AY969" s="59"/>
    </row>
    <row r="970" spans="1:51" x14ac:dyDescent="0.2">
      <c r="A970" s="59"/>
      <c r="B970" s="59"/>
      <c r="C970" s="59"/>
      <c r="D970" s="59"/>
      <c r="E970" s="59"/>
      <c r="F970" s="59"/>
      <c r="G970" s="59"/>
      <c r="H970" s="60"/>
      <c r="I970" s="60"/>
      <c r="J970" s="61"/>
      <c r="K970" s="59"/>
      <c r="M970" s="59"/>
      <c r="N970" s="59"/>
      <c r="O970" s="59"/>
      <c r="R970" s="59"/>
      <c r="S970" s="59"/>
      <c r="T970" s="59"/>
      <c r="V970" s="59"/>
      <c r="W970" s="59"/>
      <c r="X970" s="59"/>
      <c r="Y970" s="59"/>
      <c r="Z970" s="59"/>
      <c r="AA970" s="59"/>
      <c r="AB970" s="59"/>
      <c r="AC970" s="59"/>
      <c r="AD970" s="59"/>
      <c r="AE970" s="59"/>
      <c r="AF970" s="59"/>
      <c r="AG970" s="59"/>
      <c r="AH970" s="59"/>
      <c r="AI970" s="59"/>
      <c r="AJ970" s="59"/>
      <c r="AK970" s="59"/>
      <c r="AL970" s="59"/>
      <c r="AM970" s="59"/>
      <c r="AN970" s="59"/>
      <c r="AO970" s="59"/>
      <c r="AP970" s="59"/>
      <c r="AQ970" s="59"/>
      <c r="AR970" s="59"/>
      <c r="AS970" s="59"/>
      <c r="AT970" s="59"/>
      <c r="AU970" s="59"/>
      <c r="AV970" s="59"/>
      <c r="AW970" s="59"/>
      <c r="AX970" s="59"/>
      <c r="AY970" s="59"/>
    </row>
    <row r="971" spans="1:51" x14ac:dyDescent="0.2">
      <c r="A971" s="59"/>
      <c r="B971" s="59"/>
      <c r="C971" s="59"/>
      <c r="D971" s="59"/>
      <c r="E971" s="59"/>
      <c r="F971" s="59"/>
      <c r="G971" s="59"/>
      <c r="H971" s="60"/>
      <c r="I971" s="60"/>
      <c r="J971" s="61"/>
      <c r="K971" s="59"/>
      <c r="M971" s="59"/>
      <c r="N971" s="59"/>
      <c r="O971" s="59"/>
      <c r="R971" s="59"/>
      <c r="S971" s="59"/>
      <c r="T971" s="59"/>
      <c r="V971" s="59"/>
      <c r="W971" s="59"/>
      <c r="X971" s="59"/>
      <c r="Y971" s="59"/>
      <c r="Z971" s="59"/>
      <c r="AA971" s="59"/>
      <c r="AB971" s="59"/>
      <c r="AC971" s="59"/>
      <c r="AD971" s="59"/>
      <c r="AE971" s="59"/>
      <c r="AF971" s="59"/>
      <c r="AG971" s="59"/>
      <c r="AH971" s="59"/>
      <c r="AI971" s="59"/>
      <c r="AJ971" s="59"/>
      <c r="AK971" s="59"/>
      <c r="AL971" s="59"/>
      <c r="AM971" s="59"/>
      <c r="AN971" s="59"/>
      <c r="AO971" s="59"/>
      <c r="AP971" s="59"/>
      <c r="AQ971" s="59"/>
      <c r="AR971" s="59"/>
      <c r="AS971" s="59"/>
      <c r="AT971" s="59"/>
      <c r="AU971" s="59"/>
      <c r="AV971" s="59"/>
      <c r="AW971" s="59"/>
      <c r="AX971" s="59"/>
      <c r="AY971" s="59"/>
    </row>
    <row r="972" spans="1:51" x14ac:dyDescent="0.2">
      <c r="A972" s="59"/>
      <c r="B972" s="59"/>
      <c r="C972" s="59"/>
      <c r="D972" s="59"/>
      <c r="E972" s="59"/>
      <c r="F972" s="59"/>
      <c r="G972" s="59"/>
      <c r="H972" s="60"/>
      <c r="I972" s="60"/>
      <c r="J972" s="61"/>
      <c r="K972" s="59"/>
      <c r="M972" s="59"/>
      <c r="N972" s="59"/>
      <c r="O972" s="59"/>
      <c r="R972" s="59"/>
      <c r="S972" s="59"/>
      <c r="T972" s="59"/>
      <c r="V972" s="59"/>
      <c r="W972" s="59"/>
      <c r="X972" s="59"/>
      <c r="Y972" s="59"/>
      <c r="Z972" s="59"/>
      <c r="AA972" s="59"/>
      <c r="AB972" s="59"/>
      <c r="AC972" s="59"/>
      <c r="AD972" s="59"/>
      <c r="AE972" s="59"/>
      <c r="AF972" s="59"/>
      <c r="AG972" s="59"/>
      <c r="AH972" s="59"/>
      <c r="AI972" s="59"/>
      <c r="AJ972" s="59"/>
      <c r="AK972" s="59"/>
      <c r="AL972" s="59"/>
      <c r="AM972" s="59"/>
      <c r="AN972" s="59"/>
      <c r="AO972" s="59"/>
      <c r="AP972" s="59"/>
      <c r="AQ972" s="59"/>
      <c r="AR972" s="59"/>
      <c r="AS972" s="59"/>
      <c r="AT972" s="59"/>
      <c r="AU972" s="59"/>
      <c r="AV972" s="59"/>
      <c r="AW972" s="59"/>
      <c r="AX972" s="59"/>
      <c r="AY972" s="59"/>
    </row>
    <row r="973" spans="1:51" x14ac:dyDescent="0.2">
      <c r="A973" s="59"/>
      <c r="B973" s="59"/>
      <c r="C973" s="59"/>
      <c r="D973" s="59"/>
      <c r="E973" s="59"/>
      <c r="F973" s="59"/>
      <c r="G973" s="59"/>
      <c r="H973" s="60"/>
      <c r="I973" s="60"/>
      <c r="J973" s="61"/>
      <c r="K973" s="59"/>
      <c r="M973" s="59"/>
      <c r="N973" s="59"/>
      <c r="O973" s="59"/>
      <c r="R973" s="59"/>
      <c r="S973" s="59"/>
      <c r="T973" s="59"/>
      <c r="V973" s="59"/>
      <c r="W973" s="59"/>
      <c r="X973" s="59"/>
      <c r="Y973" s="59"/>
      <c r="Z973" s="59"/>
      <c r="AA973" s="59"/>
      <c r="AB973" s="59"/>
      <c r="AC973" s="59"/>
      <c r="AD973" s="59"/>
      <c r="AE973" s="59"/>
      <c r="AF973" s="59"/>
      <c r="AG973" s="59"/>
      <c r="AH973" s="59"/>
      <c r="AI973" s="59"/>
      <c r="AJ973" s="59"/>
      <c r="AK973" s="59"/>
      <c r="AL973" s="59"/>
      <c r="AM973" s="59"/>
      <c r="AN973" s="59"/>
      <c r="AO973" s="59"/>
      <c r="AP973" s="59"/>
      <c r="AQ973" s="59"/>
      <c r="AR973" s="59"/>
      <c r="AS973" s="59"/>
      <c r="AT973" s="59"/>
      <c r="AU973" s="59"/>
      <c r="AV973" s="59"/>
      <c r="AW973" s="59"/>
      <c r="AX973" s="59"/>
      <c r="AY973" s="59"/>
    </row>
    <row r="974" spans="1:51" x14ac:dyDescent="0.2">
      <c r="A974" s="59"/>
      <c r="B974" s="59"/>
      <c r="C974" s="59"/>
      <c r="D974" s="59"/>
      <c r="E974" s="59"/>
      <c r="F974" s="59"/>
      <c r="G974" s="59"/>
      <c r="H974" s="60"/>
      <c r="I974" s="60"/>
      <c r="J974" s="61"/>
      <c r="K974" s="59"/>
      <c r="M974" s="59"/>
      <c r="N974" s="59"/>
      <c r="O974" s="59"/>
      <c r="R974" s="59"/>
      <c r="S974" s="59"/>
      <c r="T974" s="59"/>
      <c r="V974" s="59"/>
      <c r="W974" s="59"/>
      <c r="X974" s="59"/>
      <c r="Y974" s="59"/>
      <c r="Z974" s="59"/>
      <c r="AA974" s="59"/>
      <c r="AB974" s="59"/>
      <c r="AC974" s="59"/>
      <c r="AD974" s="59"/>
      <c r="AE974" s="59"/>
      <c r="AF974" s="59"/>
      <c r="AG974" s="59"/>
      <c r="AH974" s="59"/>
      <c r="AI974" s="59"/>
      <c r="AJ974" s="59"/>
      <c r="AK974" s="59"/>
      <c r="AL974" s="59"/>
      <c r="AM974" s="59"/>
      <c r="AN974" s="59"/>
      <c r="AO974" s="59"/>
      <c r="AP974" s="59"/>
      <c r="AQ974" s="59"/>
      <c r="AR974" s="59"/>
      <c r="AS974" s="59"/>
      <c r="AT974" s="59"/>
      <c r="AU974" s="59"/>
      <c r="AV974" s="59"/>
      <c r="AW974" s="59"/>
      <c r="AX974" s="59"/>
      <c r="AY974" s="59"/>
    </row>
    <row r="975" spans="1:51" x14ac:dyDescent="0.2">
      <c r="A975" s="59"/>
      <c r="B975" s="59"/>
      <c r="C975" s="59"/>
      <c r="D975" s="59"/>
      <c r="E975" s="59"/>
      <c r="F975" s="59"/>
      <c r="G975" s="59"/>
      <c r="H975" s="60"/>
      <c r="I975" s="60"/>
      <c r="J975" s="61"/>
      <c r="K975" s="59"/>
      <c r="M975" s="59"/>
      <c r="N975" s="59"/>
      <c r="O975" s="59"/>
      <c r="R975" s="59"/>
      <c r="S975" s="59"/>
      <c r="T975" s="59"/>
      <c r="V975" s="59"/>
      <c r="W975" s="59"/>
      <c r="X975" s="59"/>
      <c r="Y975" s="59"/>
      <c r="Z975" s="59"/>
      <c r="AA975" s="59"/>
      <c r="AB975" s="59"/>
      <c r="AC975" s="59"/>
      <c r="AD975" s="59"/>
      <c r="AE975" s="59"/>
      <c r="AF975" s="59"/>
      <c r="AG975" s="59"/>
      <c r="AH975" s="59"/>
      <c r="AI975" s="59"/>
      <c r="AJ975" s="59"/>
      <c r="AK975" s="59"/>
      <c r="AL975" s="59"/>
      <c r="AM975" s="59"/>
      <c r="AN975" s="59"/>
      <c r="AO975" s="59"/>
      <c r="AP975" s="59"/>
      <c r="AQ975" s="59"/>
      <c r="AR975" s="59"/>
      <c r="AS975" s="59"/>
      <c r="AT975" s="59"/>
      <c r="AU975" s="59"/>
      <c r="AV975" s="59"/>
      <c r="AW975" s="59"/>
      <c r="AX975" s="59"/>
      <c r="AY975" s="59"/>
    </row>
    <row r="976" spans="1:51" x14ac:dyDescent="0.2">
      <c r="A976" s="59"/>
      <c r="B976" s="59"/>
      <c r="C976" s="59"/>
      <c r="D976" s="59"/>
      <c r="E976" s="59"/>
      <c r="F976" s="59"/>
      <c r="G976" s="59"/>
      <c r="H976" s="60"/>
      <c r="I976" s="60"/>
      <c r="J976" s="61"/>
      <c r="K976" s="59"/>
      <c r="M976" s="59"/>
      <c r="N976" s="59"/>
      <c r="O976" s="59"/>
      <c r="R976" s="59"/>
      <c r="S976" s="59"/>
      <c r="T976" s="59"/>
      <c r="V976" s="59"/>
      <c r="W976" s="59"/>
      <c r="X976" s="59"/>
      <c r="Y976" s="59"/>
      <c r="Z976" s="59"/>
      <c r="AA976" s="59"/>
      <c r="AB976" s="59"/>
      <c r="AC976" s="59"/>
      <c r="AD976" s="59"/>
      <c r="AE976" s="59"/>
      <c r="AF976" s="59"/>
      <c r="AG976" s="59"/>
      <c r="AH976" s="59"/>
      <c r="AI976" s="59"/>
      <c r="AJ976" s="59"/>
      <c r="AK976" s="59"/>
      <c r="AL976" s="59"/>
      <c r="AM976" s="59"/>
      <c r="AN976" s="59"/>
      <c r="AO976" s="59"/>
      <c r="AP976" s="59"/>
      <c r="AQ976" s="59"/>
      <c r="AR976" s="59"/>
      <c r="AS976" s="59"/>
      <c r="AT976" s="59"/>
      <c r="AU976" s="59"/>
      <c r="AV976" s="59"/>
      <c r="AW976" s="59"/>
      <c r="AX976" s="59"/>
      <c r="AY976" s="59"/>
    </row>
    <row r="977" spans="1:51" x14ac:dyDescent="0.2">
      <c r="A977" s="59"/>
      <c r="B977" s="59"/>
      <c r="C977" s="59"/>
      <c r="D977" s="59"/>
      <c r="E977" s="59"/>
      <c r="F977" s="59"/>
      <c r="G977" s="59"/>
      <c r="H977" s="60"/>
      <c r="I977" s="60"/>
      <c r="J977" s="61"/>
      <c r="K977" s="59"/>
      <c r="M977" s="59"/>
      <c r="N977" s="59"/>
      <c r="O977" s="59"/>
      <c r="R977" s="59"/>
      <c r="S977" s="59"/>
      <c r="T977" s="59"/>
      <c r="V977" s="59"/>
      <c r="W977" s="59"/>
      <c r="X977" s="59"/>
      <c r="Y977" s="59"/>
      <c r="Z977" s="59"/>
      <c r="AA977" s="59"/>
      <c r="AB977" s="59"/>
      <c r="AC977" s="59"/>
      <c r="AD977" s="59"/>
      <c r="AE977" s="59"/>
      <c r="AF977" s="59"/>
      <c r="AG977" s="59"/>
      <c r="AH977" s="59"/>
      <c r="AI977" s="59"/>
      <c r="AJ977" s="59"/>
      <c r="AK977" s="59"/>
      <c r="AL977" s="59"/>
      <c r="AM977" s="59"/>
      <c r="AN977" s="59"/>
      <c r="AO977" s="59"/>
      <c r="AP977" s="59"/>
      <c r="AQ977" s="59"/>
      <c r="AR977" s="59"/>
      <c r="AS977" s="59"/>
      <c r="AT977" s="59"/>
      <c r="AU977" s="59"/>
      <c r="AV977" s="59"/>
      <c r="AW977" s="59"/>
      <c r="AX977" s="59"/>
      <c r="AY977" s="59"/>
    </row>
    <row r="978" spans="1:51" x14ac:dyDescent="0.2">
      <c r="A978" s="59"/>
      <c r="B978" s="59"/>
      <c r="C978" s="59"/>
      <c r="D978" s="59"/>
      <c r="E978" s="59"/>
      <c r="F978" s="59"/>
      <c r="G978" s="59"/>
      <c r="H978" s="60"/>
      <c r="I978" s="60"/>
      <c r="J978" s="61"/>
      <c r="K978" s="59"/>
      <c r="M978" s="59"/>
      <c r="N978" s="59"/>
      <c r="O978" s="59"/>
      <c r="R978" s="59"/>
      <c r="S978" s="59"/>
      <c r="T978" s="59"/>
      <c r="V978" s="59"/>
      <c r="W978" s="59"/>
      <c r="X978" s="59"/>
      <c r="Y978" s="59"/>
      <c r="Z978" s="59"/>
      <c r="AA978" s="59"/>
      <c r="AB978" s="59"/>
      <c r="AC978" s="59"/>
      <c r="AD978" s="59"/>
      <c r="AE978" s="59"/>
      <c r="AF978" s="59"/>
      <c r="AG978" s="59"/>
      <c r="AH978" s="59"/>
      <c r="AI978" s="59"/>
      <c r="AJ978" s="59"/>
      <c r="AK978" s="59"/>
      <c r="AL978" s="59"/>
      <c r="AM978" s="59"/>
      <c r="AN978" s="59"/>
      <c r="AO978" s="59"/>
      <c r="AP978" s="59"/>
      <c r="AQ978" s="59"/>
      <c r="AR978" s="59"/>
      <c r="AS978" s="59"/>
      <c r="AT978" s="59"/>
      <c r="AU978" s="59"/>
      <c r="AV978" s="59"/>
      <c r="AW978" s="59"/>
      <c r="AX978" s="59"/>
      <c r="AY978" s="59"/>
    </row>
    <row r="979" spans="1:51" x14ac:dyDescent="0.2">
      <c r="A979" s="59"/>
      <c r="B979" s="59"/>
      <c r="C979" s="59"/>
      <c r="D979" s="59"/>
      <c r="E979" s="59"/>
      <c r="F979" s="59"/>
      <c r="G979" s="59"/>
      <c r="H979" s="60"/>
      <c r="I979" s="60"/>
      <c r="J979" s="61"/>
      <c r="K979" s="59"/>
      <c r="M979" s="59"/>
      <c r="N979" s="59"/>
      <c r="O979" s="59"/>
      <c r="R979" s="59"/>
      <c r="S979" s="59"/>
      <c r="T979" s="59"/>
      <c r="V979" s="59"/>
      <c r="W979" s="59"/>
      <c r="X979" s="59"/>
      <c r="Y979" s="59"/>
      <c r="Z979" s="59"/>
      <c r="AA979" s="59"/>
      <c r="AB979" s="59"/>
      <c r="AC979" s="59"/>
      <c r="AD979" s="59"/>
      <c r="AE979" s="59"/>
      <c r="AF979" s="59"/>
      <c r="AG979" s="59"/>
      <c r="AH979" s="59"/>
      <c r="AI979" s="59"/>
      <c r="AJ979" s="59"/>
      <c r="AK979" s="59"/>
      <c r="AL979" s="59"/>
      <c r="AM979" s="59"/>
      <c r="AN979" s="59"/>
      <c r="AO979" s="59"/>
      <c r="AP979" s="59"/>
      <c r="AQ979" s="59"/>
      <c r="AR979" s="59"/>
      <c r="AS979" s="59"/>
      <c r="AT979" s="59"/>
      <c r="AU979" s="59"/>
      <c r="AV979" s="59"/>
      <c r="AW979" s="59"/>
      <c r="AX979" s="59"/>
      <c r="AY979" s="59"/>
    </row>
    <row r="980" spans="1:51" x14ac:dyDescent="0.2">
      <c r="A980" s="59"/>
      <c r="B980" s="59"/>
      <c r="C980" s="59"/>
      <c r="D980" s="59"/>
      <c r="E980" s="59"/>
      <c r="F980" s="59"/>
      <c r="G980" s="59"/>
      <c r="H980" s="60"/>
      <c r="I980" s="60"/>
      <c r="J980" s="61"/>
      <c r="K980" s="59"/>
      <c r="M980" s="59"/>
      <c r="N980" s="59"/>
      <c r="O980" s="59"/>
      <c r="R980" s="59"/>
      <c r="S980" s="59"/>
      <c r="T980" s="59"/>
      <c r="V980" s="59"/>
      <c r="W980" s="59"/>
      <c r="X980" s="59"/>
      <c r="Y980" s="59"/>
      <c r="Z980" s="59"/>
      <c r="AA980" s="59"/>
      <c r="AB980" s="59"/>
      <c r="AC980" s="59"/>
      <c r="AD980" s="59"/>
      <c r="AE980" s="59"/>
      <c r="AF980" s="59"/>
      <c r="AG980" s="59"/>
      <c r="AH980" s="59"/>
      <c r="AI980" s="59"/>
      <c r="AJ980" s="59"/>
      <c r="AK980" s="59"/>
      <c r="AL980" s="59"/>
      <c r="AM980" s="59"/>
      <c r="AN980" s="59"/>
      <c r="AO980" s="59"/>
      <c r="AP980" s="59"/>
      <c r="AQ980" s="59"/>
      <c r="AR980" s="59"/>
      <c r="AS980" s="59"/>
      <c r="AT980" s="59"/>
      <c r="AU980" s="59"/>
      <c r="AV980" s="59"/>
      <c r="AW980" s="59"/>
      <c r="AX980" s="59"/>
      <c r="AY980" s="59"/>
    </row>
    <row r="981" spans="1:51" x14ac:dyDescent="0.2">
      <c r="A981" s="59"/>
      <c r="B981" s="59"/>
      <c r="C981" s="59"/>
      <c r="D981" s="59"/>
      <c r="E981" s="59"/>
      <c r="F981" s="59"/>
      <c r="G981" s="59"/>
      <c r="H981" s="60"/>
      <c r="I981" s="60"/>
      <c r="J981" s="61"/>
      <c r="K981" s="59"/>
      <c r="M981" s="59"/>
      <c r="N981" s="59"/>
      <c r="O981" s="59"/>
      <c r="R981" s="59"/>
      <c r="S981" s="59"/>
      <c r="T981" s="59"/>
      <c r="V981" s="59"/>
      <c r="W981" s="59"/>
      <c r="X981" s="59"/>
      <c r="Y981" s="59"/>
      <c r="Z981" s="59"/>
      <c r="AA981" s="59"/>
      <c r="AB981" s="59"/>
      <c r="AC981" s="59"/>
      <c r="AD981" s="59"/>
      <c r="AE981" s="59"/>
      <c r="AF981" s="59"/>
      <c r="AG981" s="59"/>
      <c r="AH981" s="59"/>
      <c r="AI981" s="59"/>
      <c r="AJ981" s="59"/>
      <c r="AK981" s="59"/>
      <c r="AL981" s="59"/>
      <c r="AM981" s="59"/>
      <c r="AN981" s="59"/>
      <c r="AO981" s="59"/>
      <c r="AP981" s="59"/>
      <c r="AQ981" s="59"/>
      <c r="AR981" s="59"/>
      <c r="AS981" s="59"/>
      <c r="AT981" s="59"/>
      <c r="AU981" s="59"/>
      <c r="AV981" s="59"/>
      <c r="AW981" s="59"/>
      <c r="AX981" s="59"/>
      <c r="AY981" s="59"/>
    </row>
  </sheetData>
  <mergeCells count="5">
    <mergeCell ref="X15:AB15"/>
    <mergeCell ref="B15:G15"/>
    <mergeCell ref="J15:M15"/>
    <mergeCell ref="N15:Q15"/>
    <mergeCell ref="S15:V15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Zeros="0" zoomScale="90" zoomScaleNormal="90" zoomScaleSheetLayoutView="70" workbookViewId="0">
      <selection activeCell="A30" sqref="A30"/>
    </sheetView>
  </sheetViews>
  <sheetFormatPr defaultColWidth="10.28515625" defaultRowHeight="15" x14ac:dyDescent="0.25"/>
  <cols>
    <col min="1" max="1" width="14.28515625" style="300" customWidth="1"/>
    <col min="2" max="2" width="7.140625" style="254" customWidth="1"/>
    <col min="3" max="4" width="9.7109375" style="250" customWidth="1"/>
    <col min="5" max="5" width="7.7109375" style="254" customWidth="1"/>
    <col min="6" max="6" width="11.42578125" style="272" customWidth="1"/>
    <col min="7" max="7" width="10.7109375" style="276" customWidth="1"/>
    <col min="8" max="8" width="8.140625" style="272" customWidth="1"/>
    <col min="9" max="9" width="9.85546875" style="272" bestFit="1" customWidth="1"/>
    <col min="10" max="10" width="8.85546875" style="272" customWidth="1"/>
    <col min="11" max="11" width="9.85546875" style="272" bestFit="1" customWidth="1"/>
    <col min="12" max="12" width="7.42578125" style="276" customWidth="1"/>
    <col min="13" max="13" width="9.7109375" style="276" customWidth="1"/>
    <col min="14" max="14" width="2.5703125" style="253" customWidth="1"/>
    <col min="15" max="15" width="13.85546875" style="300" customWidth="1"/>
    <col min="16" max="16" width="7.140625" style="254" customWidth="1"/>
    <col min="17" max="17" width="7.7109375" style="250" bestFit="1" customWidth="1"/>
    <col min="18" max="18" width="8.42578125" style="250" bestFit="1" customWidth="1"/>
    <col min="19" max="19" width="6.7109375" style="254" bestFit="1" customWidth="1"/>
    <col min="20" max="20" width="10.140625" style="272" customWidth="1"/>
    <col min="21" max="21" width="10.140625" style="276" customWidth="1"/>
    <col min="22" max="22" width="8.42578125" style="272" bestFit="1" customWidth="1"/>
    <col min="23" max="23" width="9.85546875" style="272" bestFit="1" customWidth="1"/>
    <col min="24" max="24" width="9.140625" style="272" bestFit="1" customWidth="1"/>
    <col min="25" max="25" width="9.85546875" style="272" bestFit="1" customWidth="1"/>
    <col min="26" max="26" width="7.42578125" style="276" customWidth="1"/>
    <col min="27" max="27" width="9" style="276" bestFit="1" customWidth="1"/>
    <col min="28" max="28" width="3.85546875" style="250" customWidth="1"/>
    <col min="29" max="16384" width="10.28515625" style="250"/>
  </cols>
  <sheetData>
    <row r="1" spans="1:29" s="267" customFormat="1" ht="27" thickBot="1" x14ac:dyDescent="0.45">
      <c r="A1" s="330" t="s">
        <v>307</v>
      </c>
      <c r="B1" s="331"/>
      <c r="C1" s="332"/>
      <c r="D1" s="332"/>
      <c r="E1" s="333"/>
      <c r="F1" s="334"/>
      <c r="G1" s="335"/>
      <c r="H1" s="336"/>
      <c r="I1" s="336"/>
      <c r="J1" s="336"/>
      <c r="K1" s="336"/>
      <c r="L1" s="337"/>
      <c r="M1" s="337"/>
      <c r="N1" s="332"/>
      <c r="O1" s="330" t="s">
        <v>318</v>
      </c>
      <c r="P1" s="331"/>
      <c r="Q1" s="332"/>
      <c r="R1" s="332"/>
      <c r="S1" s="333"/>
      <c r="T1" s="334"/>
      <c r="U1" s="335"/>
      <c r="V1" s="336"/>
      <c r="W1" s="336"/>
      <c r="X1" s="336"/>
      <c r="Y1" s="336"/>
      <c r="Z1" s="337"/>
      <c r="AA1" s="337"/>
    </row>
    <row r="2" spans="1:29" s="251" customFormat="1" ht="16.5" thickTop="1" x14ac:dyDescent="0.25">
      <c r="A2" s="338" t="s">
        <v>323</v>
      </c>
      <c r="B2" s="256"/>
      <c r="E2" s="256"/>
      <c r="F2" s="271"/>
      <c r="G2" s="275"/>
      <c r="H2" s="271"/>
      <c r="I2" s="271"/>
      <c r="J2" s="271"/>
      <c r="K2" s="271"/>
      <c r="L2" s="275"/>
      <c r="M2" s="275"/>
      <c r="N2" s="255"/>
      <c r="O2" s="338" t="s">
        <v>325</v>
      </c>
      <c r="P2" s="256"/>
      <c r="S2" s="256"/>
      <c r="T2" s="271"/>
      <c r="U2" s="275"/>
      <c r="V2" s="271"/>
      <c r="W2" s="271"/>
      <c r="X2" s="271"/>
      <c r="Y2" s="271"/>
      <c r="Z2" s="275"/>
      <c r="AA2" s="275"/>
    </row>
    <row r="4" spans="1:29" s="265" customFormat="1" ht="23.25" x14ac:dyDescent="0.35">
      <c r="A4" s="314" t="s">
        <v>322</v>
      </c>
      <c r="B4" s="315"/>
      <c r="E4" s="315"/>
      <c r="F4" s="316"/>
      <c r="G4" s="317"/>
      <c r="H4" s="316"/>
      <c r="I4" s="316"/>
      <c r="J4" s="316"/>
      <c r="K4" s="316"/>
      <c r="L4" s="317"/>
      <c r="M4" s="317"/>
      <c r="N4" s="266"/>
      <c r="O4" s="314" t="s">
        <v>324</v>
      </c>
      <c r="P4" s="315"/>
      <c r="S4" s="315"/>
      <c r="T4" s="316"/>
      <c r="U4" s="317"/>
      <c r="V4" s="316"/>
      <c r="W4" s="316"/>
      <c r="X4" s="316"/>
      <c r="Y4" s="316"/>
      <c r="Z4" s="317"/>
      <c r="AA4" s="317"/>
    </row>
    <row r="5" spans="1:29" s="257" customFormat="1" ht="21.75" thickBot="1" x14ac:dyDescent="0.4">
      <c r="A5" s="301"/>
      <c r="B5" s="303"/>
      <c r="C5" s="258"/>
      <c r="E5" s="259"/>
      <c r="F5" s="273"/>
      <c r="G5" s="277"/>
      <c r="H5" s="273"/>
      <c r="I5" s="273"/>
      <c r="J5" s="273"/>
      <c r="K5" s="273"/>
      <c r="L5" s="277"/>
      <c r="M5" s="277"/>
      <c r="N5" s="258"/>
      <c r="O5" s="301"/>
      <c r="P5" s="303"/>
      <c r="Q5" s="258"/>
      <c r="S5" s="259"/>
      <c r="T5" s="273"/>
      <c r="U5" s="277"/>
      <c r="V5" s="273"/>
      <c r="W5" s="273"/>
      <c r="X5" s="273"/>
      <c r="Y5" s="273"/>
      <c r="Z5" s="277"/>
      <c r="AA5" s="277"/>
    </row>
    <row r="6" spans="1:29" ht="19.5" thickBot="1" x14ac:dyDescent="0.35">
      <c r="A6" s="393" t="s">
        <v>315</v>
      </c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5"/>
      <c r="O6" s="396" t="s">
        <v>315</v>
      </c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8"/>
    </row>
    <row r="7" spans="1:29" s="264" customFormat="1" ht="47.25" x14ac:dyDescent="0.25">
      <c r="A7" s="339" t="s">
        <v>308</v>
      </c>
      <c r="B7" s="340" t="s">
        <v>19</v>
      </c>
      <c r="C7" s="340" t="s">
        <v>309</v>
      </c>
      <c r="D7" s="340" t="s">
        <v>3</v>
      </c>
      <c r="E7" s="340" t="s">
        <v>4</v>
      </c>
      <c r="F7" s="341" t="s">
        <v>5</v>
      </c>
      <c r="G7" s="342" t="s">
        <v>6</v>
      </c>
      <c r="H7" s="341" t="s">
        <v>7</v>
      </c>
      <c r="I7" s="341" t="s">
        <v>317</v>
      </c>
      <c r="J7" s="343" t="s">
        <v>9</v>
      </c>
      <c r="K7" s="341" t="s">
        <v>10</v>
      </c>
      <c r="L7" s="342" t="s">
        <v>21</v>
      </c>
      <c r="M7" s="342" t="s">
        <v>191</v>
      </c>
      <c r="N7" s="269"/>
      <c r="O7" s="339" t="s">
        <v>308</v>
      </c>
      <c r="P7" s="340" t="s">
        <v>19</v>
      </c>
      <c r="Q7" s="340" t="s">
        <v>309</v>
      </c>
      <c r="R7" s="340" t="s">
        <v>3</v>
      </c>
      <c r="S7" s="340" t="s">
        <v>4</v>
      </c>
      <c r="T7" s="341" t="s">
        <v>5</v>
      </c>
      <c r="U7" s="342" t="s">
        <v>6</v>
      </c>
      <c r="V7" s="341" t="s">
        <v>7</v>
      </c>
      <c r="W7" s="341" t="s">
        <v>317</v>
      </c>
      <c r="X7" s="343" t="s">
        <v>9</v>
      </c>
      <c r="Y7" s="341" t="s">
        <v>10</v>
      </c>
      <c r="Z7" s="342" t="s">
        <v>21</v>
      </c>
      <c r="AA7" s="342" t="s">
        <v>191</v>
      </c>
    </row>
    <row r="8" spans="1:29" ht="16.149999999999999" customHeight="1" x14ac:dyDescent="0.25">
      <c r="A8" s="304">
        <f>A15</f>
        <v>43381</v>
      </c>
      <c r="B8" s="279" t="s">
        <v>12</v>
      </c>
      <c r="C8" s="324">
        <v>12000</v>
      </c>
      <c r="D8" s="326">
        <v>5.0000000000000001E-3</v>
      </c>
      <c r="E8" s="281">
        <f>D8*C8</f>
        <v>60</v>
      </c>
      <c r="F8" s="282">
        <f>+G8*E8</f>
        <v>3120</v>
      </c>
      <c r="G8" s="318">
        <v>52</v>
      </c>
      <c r="H8" s="319">
        <v>580</v>
      </c>
      <c r="I8" s="282">
        <f>H8*(C8/1000)</f>
        <v>6960</v>
      </c>
      <c r="J8" s="282">
        <f>F8/(C8/1000)</f>
        <v>260</v>
      </c>
      <c r="K8" s="282">
        <f>F8-I8</f>
        <v>-3840</v>
      </c>
      <c r="L8" s="284">
        <f>I8/F8</f>
        <v>2.2307692307692308</v>
      </c>
      <c r="M8" s="284">
        <f>K8/E8</f>
        <v>-64</v>
      </c>
      <c r="N8" s="260"/>
      <c r="O8" s="304">
        <f>O15</f>
        <v>43381</v>
      </c>
      <c r="P8" s="279" t="s">
        <v>12</v>
      </c>
      <c r="Q8" s="324"/>
      <c r="R8" s="280" t="e">
        <f>S8/Q8</f>
        <v>#DIV/0!</v>
      </c>
      <c r="S8" s="322"/>
      <c r="T8" s="319"/>
      <c r="U8" s="283" t="e">
        <f>T8/S8</f>
        <v>#DIV/0!</v>
      </c>
      <c r="V8" s="282" t="e">
        <f>(W8/Q8)*1000</f>
        <v>#DIV/0!</v>
      </c>
      <c r="W8" s="319"/>
      <c r="X8" s="282" t="e">
        <f>T8/(Q8/1000)</f>
        <v>#DIV/0!</v>
      </c>
      <c r="Y8" s="282">
        <f>T8-W8</f>
        <v>0</v>
      </c>
      <c r="Z8" s="284" t="e">
        <f>W8/T8</f>
        <v>#DIV/0!</v>
      </c>
      <c r="AA8" s="284" t="e">
        <f>Y8/S8</f>
        <v>#DIV/0!</v>
      </c>
      <c r="AC8" s="262"/>
    </row>
    <row r="9" spans="1:29" ht="16.149999999999999" customHeight="1" x14ac:dyDescent="0.25">
      <c r="A9" s="305">
        <f>A16</f>
        <v>43395</v>
      </c>
      <c r="B9" s="285" t="s">
        <v>13</v>
      </c>
      <c r="C9" s="325">
        <v>3000</v>
      </c>
      <c r="D9" s="327">
        <v>5.0000000000000001E-3</v>
      </c>
      <c r="E9" s="287">
        <f>D9*C9</f>
        <v>15</v>
      </c>
      <c r="F9" s="288">
        <f>+G9*E9</f>
        <v>780</v>
      </c>
      <c r="G9" s="320">
        <v>52</v>
      </c>
      <c r="H9" s="321">
        <v>580</v>
      </c>
      <c r="I9" s="288">
        <f>H9*(C9/1000)</f>
        <v>1740</v>
      </c>
      <c r="J9" s="288">
        <f>F9/(C9/1000)</f>
        <v>260</v>
      </c>
      <c r="K9" s="288">
        <f>F9-I9</f>
        <v>-960</v>
      </c>
      <c r="L9" s="290">
        <f>I9/F9</f>
        <v>2.2307692307692308</v>
      </c>
      <c r="M9" s="290">
        <f>K9/E9</f>
        <v>-64</v>
      </c>
      <c r="N9" s="260"/>
      <c r="O9" s="305">
        <f>O16</f>
        <v>43395</v>
      </c>
      <c r="P9" s="285" t="s">
        <v>13</v>
      </c>
      <c r="Q9" s="325"/>
      <c r="R9" s="286" t="e">
        <f>S9/Q9</f>
        <v>#DIV/0!</v>
      </c>
      <c r="S9" s="323"/>
      <c r="T9" s="321"/>
      <c r="U9" s="289" t="e">
        <f>T9/S9</f>
        <v>#DIV/0!</v>
      </c>
      <c r="V9" s="288" t="e">
        <f>(W9/Q9)*1000</f>
        <v>#DIV/0!</v>
      </c>
      <c r="W9" s="321"/>
      <c r="X9" s="288" t="e">
        <f>T9/(Q9/1000)</f>
        <v>#DIV/0!</v>
      </c>
      <c r="Y9" s="288">
        <f>T9-W9</f>
        <v>0</v>
      </c>
      <c r="Z9" s="290" t="e">
        <f>W9/T9</f>
        <v>#DIV/0!</v>
      </c>
      <c r="AA9" s="290" t="e">
        <f>Y9/S9</f>
        <v>#DIV/0!</v>
      </c>
      <c r="AC9" s="262"/>
    </row>
    <row r="10" spans="1:29" ht="15.75" thickBot="1" x14ac:dyDescent="0.3">
      <c r="A10" s="299"/>
      <c r="B10" s="291"/>
      <c r="C10" s="292"/>
      <c r="D10" s="293"/>
      <c r="E10" s="294"/>
      <c r="F10" s="295"/>
      <c r="G10" s="296"/>
      <c r="H10" s="295"/>
      <c r="I10" s="295"/>
      <c r="J10" s="295"/>
      <c r="K10" s="295"/>
      <c r="L10" s="297"/>
      <c r="M10" s="297"/>
      <c r="N10" s="260"/>
      <c r="O10" s="299"/>
      <c r="P10" s="291"/>
      <c r="Q10" s="292"/>
      <c r="R10" s="293"/>
      <c r="S10" s="294"/>
      <c r="T10" s="295"/>
      <c r="U10" s="296"/>
      <c r="V10" s="295"/>
      <c r="W10" s="295"/>
      <c r="X10" s="295"/>
      <c r="Y10" s="295"/>
      <c r="Z10" s="297"/>
      <c r="AA10" s="297"/>
      <c r="AC10" s="262"/>
    </row>
    <row r="11" spans="1:29" s="251" customFormat="1" ht="16.899999999999999" customHeight="1" thickTop="1" x14ac:dyDescent="0.25">
      <c r="A11" s="372" t="s">
        <v>312</v>
      </c>
      <c r="B11" s="373"/>
      <c r="C11" s="374">
        <f>SUM(C8:C9)</f>
        <v>15000</v>
      </c>
      <c r="D11" s="375">
        <f>E11/C11</f>
        <v>5.0000000000000001E-3</v>
      </c>
      <c r="E11" s="376">
        <f>SUM(E8:E9)</f>
        <v>75</v>
      </c>
      <c r="F11" s="377">
        <f>SUM(F8:F9)</f>
        <v>3900</v>
      </c>
      <c r="G11" s="378">
        <f>F11/E11</f>
        <v>52</v>
      </c>
      <c r="H11" s="379">
        <f>(I11/C11)*1000</f>
        <v>580</v>
      </c>
      <c r="I11" s="377">
        <f>SUM(I8:I9)</f>
        <v>8700</v>
      </c>
      <c r="J11" s="377">
        <f>F11/(C11/1000)</f>
        <v>260</v>
      </c>
      <c r="K11" s="377">
        <f>F11-I11</f>
        <v>-4800</v>
      </c>
      <c r="L11" s="380">
        <f>I11/F11</f>
        <v>2.2307692307692308</v>
      </c>
      <c r="M11" s="380">
        <f>K11/E11</f>
        <v>-64</v>
      </c>
      <c r="N11" s="349"/>
      <c r="O11" s="351" t="s">
        <v>312</v>
      </c>
      <c r="P11" s="352"/>
      <c r="Q11" s="353">
        <f>SUM(Q8:Q9)</f>
        <v>0</v>
      </c>
      <c r="R11" s="354" t="e">
        <f>S11/Q11</f>
        <v>#DIV/0!</v>
      </c>
      <c r="S11" s="355">
        <f>SUM(S8:S9)</f>
        <v>0</v>
      </c>
      <c r="T11" s="356">
        <f>SUM(T8:T9)</f>
        <v>0</v>
      </c>
      <c r="U11" s="357" t="e">
        <f>T11/S11</f>
        <v>#DIV/0!</v>
      </c>
      <c r="V11" s="358" t="e">
        <f>(W11/Q11)*1000</f>
        <v>#DIV/0!</v>
      </c>
      <c r="W11" s="356">
        <f>SUM(W8:W9)</f>
        <v>0</v>
      </c>
      <c r="X11" s="356" t="e">
        <f>T11/(Q11/1000)</f>
        <v>#DIV/0!</v>
      </c>
      <c r="Y11" s="356">
        <f>T11-W11</f>
        <v>0</v>
      </c>
      <c r="Z11" s="359" t="e">
        <f>W11/T11</f>
        <v>#DIV/0!</v>
      </c>
      <c r="AA11" s="359" t="e">
        <f>Y11/S11</f>
        <v>#DIV/0!</v>
      </c>
      <c r="AC11" s="350"/>
    </row>
    <row r="12" spans="1:29" ht="15.75" thickBot="1" x14ac:dyDescent="0.3">
      <c r="B12" s="261"/>
      <c r="C12" s="253"/>
      <c r="P12" s="261"/>
      <c r="Q12" s="253"/>
    </row>
    <row r="13" spans="1:29" ht="19.5" thickBot="1" x14ac:dyDescent="0.35">
      <c r="A13" s="393" t="s">
        <v>316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5"/>
      <c r="O13" s="396" t="s">
        <v>316</v>
      </c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8"/>
    </row>
    <row r="14" spans="1:29" s="264" customFormat="1" ht="47.25" x14ac:dyDescent="0.25">
      <c r="A14" s="344" t="s">
        <v>308</v>
      </c>
      <c r="B14" s="345" t="s">
        <v>19</v>
      </c>
      <c r="C14" s="345" t="s">
        <v>309</v>
      </c>
      <c r="D14" s="345" t="s">
        <v>3</v>
      </c>
      <c r="E14" s="345" t="s">
        <v>4</v>
      </c>
      <c r="F14" s="346" t="s">
        <v>5</v>
      </c>
      <c r="G14" s="347" t="s">
        <v>6</v>
      </c>
      <c r="H14" s="346" t="s">
        <v>7</v>
      </c>
      <c r="I14" s="341" t="s">
        <v>317</v>
      </c>
      <c r="J14" s="348" t="s">
        <v>9</v>
      </c>
      <c r="K14" s="346" t="s">
        <v>10</v>
      </c>
      <c r="L14" s="347" t="s">
        <v>21</v>
      </c>
      <c r="M14" s="347" t="s">
        <v>191</v>
      </c>
      <c r="N14" s="269"/>
      <c r="O14" s="344" t="s">
        <v>308</v>
      </c>
      <c r="P14" s="345" t="s">
        <v>19</v>
      </c>
      <c r="Q14" s="345" t="s">
        <v>309</v>
      </c>
      <c r="R14" s="345" t="s">
        <v>3</v>
      </c>
      <c r="S14" s="345" t="s">
        <v>4</v>
      </c>
      <c r="T14" s="346" t="s">
        <v>5</v>
      </c>
      <c r="U14" s="347" t="s">
        <v>6</v>
      </c>
      <c r="V14" s="346" t="s">
        <v>7</v>
      </c>
      <c r="W14" s="341" t="s">
        <v>317</v>
      </c>
      <c r="X14" s="348" t="s">
        <v>9</v>
      </c>
      <c r="Y14" s="346" t="s">
        <v>10</v>
      </c>
      <c r="Z14" s="347" t="s">
        <v>21</v>
      </c>
      <c r="AA14" s="347" t="s">
        <v>191</v>
      </c>
    </row>
    <row r="15" spans="1:29" ht="16.149999999999999" customHeight="1" x14ac:dyDescent="0.25">
      <c r="A15" s="304">
        <v>43381</v>
      </c>
      <c r="B15" s="279" t="s">
        <v>12</v>
      </c>
      <c r="C15" s="324">
        <v>3300</v>
      </c>
      <c r="D15" s="326">
        <v>2.1999999999999999E-2</v>
      </c>
      <c r="E15" s="281">
        <f t="shared" ref="E15:E23" si="0">D15*C15</f>
        <v>72.599999999999994</v>
      </c>
      <c r="F15" s="282">
        <f t="shared" ref="F15:F22" si="1">+G15*E15</f>
        <v>3775.2</v>
      </c>
      <c r="G15" s="318">
        <v>52</v>
      </c>
      <c r="H15" s="319">
        <v>300</v>
      </c>
      <c r="I15" s="282">
        <f t="shared" ref="I15:I23" si="2">H15*(C15/1000)</f>
        <v>990</v>
      </c>
      <c r="J15" s="282">
        <f t="shared" ref="J15:J23" si="3">F15/(C15/1000)</f>
        <v>1144</v>
      </c>
      <c r="K15" s="282">
        <f t="shared" ref="K15:K22" si="4">F15-I15</f>
        <v>2785.2</v>
      </c>
      <c r="L15" s="284">
        <f t="shared" ref="L15:L22" si="5">I15/F15</f>
        <v>0.26223776223776224</v>
      </c>
      <c r="M15" s="284">
        <f t="shared" ref="M15:M22" si="6">K15/E15</f>
        <v>38.363636363636367</v>
      </c>
      <c r="N15" s="260"/>
      <c r="O15" s="304">
        <f>A15</f>
        <v>43381</v>
      </c>
      <c r="P15" s="279" t="s">
        <v>12</v>
      </c>
      <c r="Q15" s="324"/>
      <c r="R15" s="280" t="e">
        <f>S15/Q15</f>
        <v>#DIV/0!</v>
      </c>
      <c r="S15" s="322"/>
      <c r="T15" s="319"/>
      <c r="U15" s="283" t="e">
        <f>T15/S15</f>
        <v>#DIV/0!</v>
      </c>
      <c r="V15" s="282" t="e">
        <f>(W15/Q15)*1000</f>
        <v>#DIV/0!</v>
      </c>
      <c r="W15" s="319"/>
      <c r="X15" s="282" t="e">
        <f>T15/(Q15/1000)</f>
        <v>#DIV/0!</v>
      </c>
      <c r="Y15" s="282">
        <f>T15-W15</f>
        <v>0</v>
      </c>
      <c r="Z15" s="284" t="e">
        <f>W15/T15</f>
        <v>#DIV/0!</v>
      </c>
      <c r="AA15" s="284" t="e">
        <f>Y15/S15</f>
        <v>#DIV/0!</v>
      </c>
      <c r="AC15" s="262"/>
    </row>
    <row r="16" spans="1:29" ht="16.149999999999999" customHeight="1" x14ac:dyDescent="0.25">
      <c r="A16" s="305">
        <f>A15+14</f>
        <v>43395</v>
      </c>
      <c r="B16" s="285" t="s">
        <v>13</v>
      </c>
      <c r="C16" s="325">
        <v>2900</v>
      </c>
      <c r="D16" s="327">
        <v>5.0000000000000001E-3</v>
      </c>
      <c r="E16" s="287">
        <f t="shared" si="0"/>
        <v>14.5</v>
      </c>
      <c r="F16" s="288">
        <f t="shared" si="1"/>
        <v>754</v>
      </c>
      <c r="G16" s="320">
        <v>52</v>
      </c>
      <c r="H16" s="321">
        <v>300</v>
      </c>
      <c r="I16" s="288">
        <f t="shared" si="2"/>
        <v>870</v>
      </c>
      <c r="J16" s="288">
        <f t="shared" si="3"/>
        <v>260</v>
      </c>
      <c r="K16" s="288">
        <f t="shared" si="4"/>
        <v>-116</v>
      </c>
      <c r="L16" s="290">
        <f t="shared" si="5"/>
        <v>1.1538461538461537</v>
      </c>
      <c r="M16" s="290">
        <f t="shared" si="6"/>
        <v>-8</v>
      </c>
      <c r="N16" s="260"/>
      <c r="O16" s="305">
        <f>O15+14</f>
        <v>43395</v>
      </c>
      <c r="P16" s="285" t="s">
        <v>13</v>
      </c>
      <c r="Q16" s="325"/>
      <c r="R16" s="286" t="e">
        <f>S16/Q16</f>
        <v>#DIV/0!</v>
      </c>
      <c r="S16" s="323"/>
      <c r="T16" s="321"/>
      <c r="U16" s="289" t="e">
        <f>T16/S16</f>
        <v>#DIV/0!</v>
      </c>
      <c r="V16" s="288" t="e">
        <f>(W16/Q16)*1000</f>
        <v>#DIV/0!</v>
      </c>
      <c r="W16" s="321"/>
      <c r="X16" s="288" t="e">
        <f>T16/(Q16/1000)</f>
        <v>#DIV/0!</v>
      </c>
      <c r="Y16" s="288">
        <f>T16-W16</f>
        <v>0</v>
      </c>
      <c r="Z16" s="290" t="e">
        <f>W16/T16</f>
        <v>#DIV/0!</v>
      </c>
      <c r="AA16" s="290" t="e">
        <f>Y16/S16</f>
        <v>#DIV/0!</v>
      </c>
      <c r="AC16" s="262"/>
    </row>
    <row r="17" spans="1:29" ht="16.149999999999999" customHeight="1" x14ac:dyDescent="0.25">
      <c r="A17" s="305">
        <f>A16+14</f>
        <v>43409</v>
      </c>
      <c r="B17" s="285" t="s">
        <v>14</v>
      </c>
      <c r="C17" s="325">
        <v>1800</v>
      </c>
      <c r="D17" s="327">
        <v>3.7499999999999999E-2</v>
      </c>
      <c r="E17" s="287">
        <f t="shared" si="0"/>
        <v>67.5</v>
      </c>
      <c r="F17" s="288">
        <f>+G17*E17</f>
        <v>3510</v>
      </c>
      <c r="G17" s="320">
        <v>52</v>
      </c>
      <c r="H17" s="321">
        <v>300</v>
      </c>
      <c r="I17" s="288">
        <f t="shared" si="2"/>
        <v>540</v>
      </c>
      <c r="J17" s="288">
        <f t="shared" si="3"/>
        <v>1950</v>
      </c>
      <c r="K17" s="288">
        <f>F17-I17</f>
        <v>2970</v>
      </c>
      <c r="L17" s="290">
        <f>I17/F17</f>
        <v>0.15384615384615385</v>
      </c>
      <c r="M17" s="290">
        <f>K17/E17</f>
        <v>44</v>
      </c>
      <c r="N17" s="260"/>
      <c r="O17" s="305">
        <f>O16+14</f>
        <v>43409</v>
      </c>
      <c r="P17" s="285" t="s">
        <v>14</v>
      </c>
      <c r="Q17" s="325"/>
      <c r="R17" s="286" t="e">
        <f t="shared" ref="R17:R23" si="7">S17/Q17</f>
        <v>#DIV/0!</v>
      </c>
      <c r="S17" s="323"/>
      <c r="T17" s="321"/>
      <c r="U17" s="289" t="e">
        <f t="shared" ref="U17:U23" si="8">T17/S17</f>
        <v>#DIV/0!</v>
      </c>
      <c r="V17" s="288" t="e">
        <f t="shared" ref="V17:V23" si="9">(W17/Q17)*1000</f>
        <v>#DIV/0!</v>
      </c>
      <c r="W17" s="321"/>
      <c r="X17" s="288" t="e">
        <f t="shared" ref="X17:X23" si="10">T17/(Q17/1000)</f>
        <v>#DIV/0!</v>
      </c>
      <c r="Y17" s="288">
        <f t="shared" ref="Y17:Y23" si="11">T17-W17</f>
        <v>0</v>
      </c>
      <c r="Z17" s="290" t="e">
        <f t="shared" ref="Z17:Z23" si="12">W17/T17</f>
        <v>#DIV/0!</v>
      </c>
      <c r="AA17" s="290" t="e">
        <f t="shared" ref="AA17:AA23" si="13">Y17/S17</f>
        <v>#DIV/0!</v>
      </c>
      <c r="AC17" s="262"/>
    </row>
    <row r="18" spans="1:29" ht="16.149999999999999" customHeight="1" x14ac:dyDescent="0.25">
      <c r="A18" s="305">
        <v>43437</v>
      </c>
      <c r="B18" s="298" t="s">
        <v>12</v>
      </c>
      <c r="C18" s="325">
        <v>3300</v>
      </c>
      <c r="D18" s="327">
        <v>1.0999999999999999E-2</v>
      </c>
      <c r="E18" s="287">
        <f t="shared" si="0"/>
        <v>36.299999999999997</v>
      </c>
      <c r="F18" s="288">
        <f t="shared" si="1"/>
        <v>1887.6</v>
      </c>
      <c r="G18" s="320">
        <v>52</v>
      </c>
      <c r="H18" s="321">
        <v>300</v>
      </c>
      <c r="I18" s="288">
        <f t="shared" si="2"/>
        <v>990</v>
      </c>
      <c r="J18" s="288">
        <f t="shared" si="3"/>
        <v>572</v>
      </c>
      <c r="K18" s="288">
        <f>F18-I18</f>
        <v>897.59999999999991</v>
      </c>
      <c r="L18" s="290">
        <f t="shared" si="5"/>
        <v>0.52447552447552448</v>
      </c>
      <c r="M18" s="290">
        <f t="shared" si="6"/>
        <v>24.727272727272727</v>
      </c>
      <c r="N18" s="260"/>
      <c r="O18" s="305">
        <f>A18</f>
        <v>43437</v>
      </c>
      <c r="P18" s="298" t="s">
        <v>12</v>
      </c>
      <c r="Q18" s="325"/>
      <c r="R18" s="286" t="e">
        <f t="shared" si="7"/>
        <v>#DIV/0!</v>
      </c>
      <c r="S18" s="323"/>
      <c r="T18" s="321"/>
      <c r="U18" s="289" t="e">
        <f t="shared" si="8"/>
        <v>#DIV/0!</v>
      </c>
      <c r="V18" s="288" t="e">
        <f t="shared" si="9"/>
        <v>#DIV/0!</v>
      </c>
      <c r="W18" s="321"/>
      <c r="X18" s="288" t="e">
        <f t="shared" si="10"/>
        <v>#DIV/0!</v>
      </c>
      <c r="Y18" s="288">
        <f t="shared" si="11"/>
        <v>0</v>
      </c>
      <c r="Z18" s="290" t="e">
        <f t="shared" si="12"/>
        <v>#DIV/0!</v>
      </c>
      <c r="AA18" s="290" t="e">
        <f t="shared" si="13"/>
        <v>#DIV/0!</v>
      </c>
      <c r="AC18" s="262"/>
    </row>
    <row r="19" spans="1:29" ht="16.149999999999999" customHeight="1" x14ac:dyDescent="0.25">
      <c r="A19" s="305">
        <f>A18+14</f>
        <v>43451</v>
      </c>
      <c r="B19" s="285" t="s">
        <v>13</v>
      </c>
      <c r="C19" s="325">
        <v>3300</v>
      </c>
      <c r="D19" s="327">
        <v>1.0999999999999999E-2</v>
      </c>
      <c r="E19" s="287">
        <f t="shared" si="0"/>
        <v>36.299999999999997</v>
      </c>
      <c r="F19" s="288">
        <f t="shared" si="1"/>
        <v>1887.6</v>
      </c>
      <c r="G19" s="320">
        <v>52</v>
      </c>
      <c r="H19" s="321">
        <v>300</v>
      </c>
      <c r="I19" s="288">
        <f t="shared" si="2"/>
        <v>990</v>
      </c>
      <c r="J19" s="288">
        <f t="shared" si="3"/>
        <v>572</v>
      </c>
      <c r="K19" s="288">
        <f t="shared" si="4"/>
        <v>897.59999999999991</v>
      </c>
      <c r="L19" s="290">
        <f t="shared" si="5"/>
        <v>0.52447552447552448</v>
      </c>
      <c r="M19" s="290">
        <f t="shared" si="6"/>
        <v>24.727272727272727</v>
      </c>
      <c r="N19" s="260"/>
      <c r="O19" s="305">
        <f>O18+14</f>
        <v>43451</v>
      </c>
      <c r="P19" s="285" t="s">
        <v>13</v>
      </c>
      <c r="Q19" s="325"/>
      <c r="R19" s="286" t="e">
        <f t="shared" si="7"/>
        <v>#DIV/0!</v>
      </c>
      <c r="S19" s="323"/>
      <c r="T19" s="321"/>
      <c r="U19" s="289" t="e">
        <f t="shared" si="8"/>
        <v>#DIV/0!</v>
      </c>
      <c r="V19" s="288" t="e">
        <f t="shared" si="9"/>
        <v>#DIV/0!</v>
      </c>
      <c r="W19" s="321"/>
      <c r="X19" s="288" t="e">
        <f t="shared" si="10"/>
        <v>#DIV/0!</v>
      </c>
      <c r="Y19" s="288">
        <f t="shared" si="11"/>
        <v>0</v>
      </c>
      <c r="Z19" s="290" t="e">
        <f t="shared" si="12"/>
        <v>#DIV/0!</v>
      </c>
      <c r="AA19" s="290" t="e">
        <f t="shared" si="13"/>
        <v>#DIV/0!</v>
      </c>
    </row>
    <row r="20" spans="1:29" ht="16.149999999999999" customHeight="1" x14ac:dyDescent="0.25">
      <c r="A20" s="305">
        <f>A19+21</f>
        <v>43472</v>
      </c>
      <c r="B20" s="285" t="s">
        <v>14</v>
      </c>
      <c r="C20" s="325">
        <v>1900</v>
      </c>
      <c r="D20" s="327">
        <v>1.2500000000000001E-2</v>
      </c>
      <c r="E20" s="287">
        <f t="shared" si="0"/>
        <v>23.75</v>
      </c>
      <c r="F20" s="288">
        <f>+G20*E20</f>
        <v>1235</v>
      </c>
      <c r="G20" s="320">
        <v>52</v>
      </c>
      <c r="H20" s="321">
        <v>300</v>
      </c>
      <c r="I20" s="288">
        <f t="shared" si="2"/>
        <v>570</v>
      </c>
      <c r="J20" s="288">
        <f t="shared" si="3"/>
        <v>650</v>
      </c>
      <c r="K20" s="288">
        <f>F20-I20</f>
        <v>665</v>
      </c>
      <c r="L20" s="290">
        <f>I20/F20</f>
        <v>0.46153846153846156</v>
      </c>
      <c r="M20" s="290">
        <f>K20/E20</f>
        <v>28</v>
      </c>
      <c r="N20" s="260"/>
      <c r="O20" s="305">
        <f>O19+21</f>
        <v>43472</v>
      </c>
      <c r="P20" s="285" t="s">
        <v>14</v>
      </c>
      <c r="Q20" s="325"/>
      <c r="R20" s="286" t="e">
        <f t="shared" si="7"/>
        <v>#DIV/0!</v>
      </c>
      <c r="S20" s="323"/>
      <c r="T20" s="321"/>
      <c r="U20" s="289" t="e">
        <f t="shared" si="8"/>
        <v>#DIV/0!</v>
      </c>
      <c r="V20" s="288" t="e">
        <f t="shared" si="9"/>
        <v>#DIV/0!</v>
      </c>
      <c r="W20" s="321"/>
      <c r="X20" s="288" t="e">
        <f t="shared" si="10"/>
        <v>#DIV/0!</v>
      </c>
      <c r="Y20" s="288">
        <f t="shared" si="11"/>
        <v>0</v>
      </c>
      <c r="Z20" s="290" t="e">
        <f t="shared" si="12"/>
        <v>#DIV/0!</v>
      </c>
      <c r="AA20" s="290" t="e">
        <f t="shared" si="13"/>
        <v>#DIV/0!</v>
      </c>
    </row>
    <row r="21" spans="1:29" ht="16.149999999999999" customHeight="1" x14ac:dyDescent="0.25">
      <c r="A21" s="306">
        <v>43535</v>
      </c>
      <c r="B21" s="298" t="s">
        <v>12</v>
      </c>
      <c r="C21" s="325">
        <v>3500</v>
      </c>
      <c r="D21" s="327">
        <v>0.01</v>
      </c>
      <c r="E21" s="287">
        <f t="shared" si="0"/>
        <v>35</v>
      </c>
      <c r="F21" s="288">
        <f t="shared" si="1"/>
        <v>1820</v>
      </c>
      <c r="G21" s="320">
        <v>52</v>
      </c>
      <c r="H21" s="321">
        <v>300</v>
      </c>
      <c r="I21" s="288">
        <f t="shared" si="2"/>
        <v>1050</v>
      </c>
      <c r="J21" s="288">
        <f t="shared" si="3"/>
        <v>520</v>
      </c>
      <c r="K21" s="288">
        <f t="shared" si="4"/>
        <v>770</v>
      </c>
      <c r="L21" s="290">
        <f t="shared" si="5"/>
        <v>0.57692307692307687</v>
      </c>
      <c r="M21" s="290">
        <f t="shared" si="6"/>
        <v>22</v>
      </c>
      <c r="N21" s="260"/>
      <c r="O21" s="306">
        <f>A21</f>
        <v>43535</v>
      </c>
      <c r="P21" s="298" t="s">
        <v>12</v>
      </c>
      <c r="Q21" s="325"/>
      <c r="R21" s="286" t="e">
        <f t="shared" si="7"/>
        <v>#DIV/0!</v>
      </c>
      <c r="S21" s="323"/>
      <c r="T21" s="321"/>
      <c r="U21" s="289" t="e">
        <f t="shared" si="8"/>
        <v>#DIV/0!</v>
      </c>
      <c r="V21" s="288" t="e">
        <f t="shared" si="9"/>
        <v>#DIV/0!</v>
      </c>
      <c r="W21" s="321"/>
      <c r="X21" s="288" t="e">
        <f t="shared" si="10"/>
        <v>#DIV/0!</v>
      </c>
      <c r="Y21" s="288">
        <f t="shared" si="11"/>
        <v>0</v>
      </c>
      <c r="Z21" s="290" t="e">
        <f t="shared" si="12"/>
        <v>#DIV/0!</v>
      </c>
      <c r="AA21" s="290" t="e">
        <f t="shared" si="13"/>
        <v>#DIV/0!</v>
      </c>
    </row>
    <row r="22" spans="1:29" ht="16.149999999999999" customHeight="1" x14ac:dyDescent="0.25">
      <c r="A22" s="305">
        <f>A21+14</f>
        <v>43549</v>
      </c>
      <c r="B22" s="285" t="s">
        <v>13</v>
      </c>
      <c r="C22" s="325">
        <v>3200</v>
      </c>
      <c r="D22" s="327">
        <v>7.4999999999999997E-3</v>
      </c>
      <c r="E22" s="287">
        <f t="shared" si="0"/>
        <v>24</v>
      </c>
      <c r="F22" s="288">
        <f t="shared" si="1"/>
        <v>1248</v>
      </c>
      <c r="G22" s="320">
        <v>52</v>
      </c>
      <c r="H22" s="321">
        <v>300</v>
      </c>
      <c r="I22" s="288">
        <f t="shared" si="2"/>
        <v>960</v>
      </c>
      <c r="J22" s="288">
        <f t="shared" si="3"/>
        <v>390</v>
      </c>
      <c r="K22" s="288">
        <f t="shared" si="4"/>
        <v>288</v>
      </c>
      <c r="L22" s="290">
        <f t="shared" si="5"/>
        <v>0.76923076923076927</v>
      </c>
      <c r="M22" s="290">
        <f t="shared" si="6"/>
        <v>12</v>
      </c>
      <c r="N22" s="260"/>
      <c r="O22" s="305">
        <f>O21+14</f>
        <v>43549</v>
      </c>
      <c r="P22" s="285" t="s">
        <v>13</v>
      </c>
      <c r="Q22" s="325"/>
      <c r="R22" s="286" t="e">
        <f t="shared" si="7"/>
        <v>#DIV/0!</v>
      </c>
      <c r="S22" s="323"/>
      <c r="T22" s="321"/>
      <c r="U22" s="289" t="e">
        <f t="shared" si="8"/>
        <v>#DIV/0!</v>
      </c>
      <c r="V22" s="288" t="e">
        <f t="shared" si="9"/>
        <v>#DIV/0!</v>
      </c>
      <c r="W22" s="321"/>
      <c r="X22" s="288" t="e">
        <f t="shared" si="10"/>
        <v>#DIV/0!</v>
      </c>
      <c r="Y22" s="288">
        <f t="shared" si="11"/>
        <v>0</v>
      </c>
      <c r="Z22" s="290" t="e">
        <f t="shared" si="12"/>
        <v>#DIV/0!</v>
      </c>
      <c r="AA22" s="290" t="e">
        <f t="shared" si="13"/>
        <v>#DIV/0!</v>
      </c>
    </row>
    <row r="23" spans="1:29" ht="16.149999999999999" customHeight="1" x14ac:dyDescent="0.25">
      <c r="A23" s="305">
        <f>A22+14</f>
        <v>43563</v>
      </c>
      <c r="B23" s="285" t="s">
        <v>14</v>
      </c>
      <c r="C23" s="325">
        <v>2000</v>
      </c>
      <c r="D23" s="327">
        <v>5.0000000000000001E-3</v>
      </c>
      <c r="E23" s="287">
        <f t="shared" si="0"/>
        <v>10</v>
      </c>
      <c r="F23" s="288">
        <f>+G23*E23</f>
        <v>520</v>
      </c>
      <c r="G23" s="320">
        <v>52</v>
      </c>
      <c r="H23" s="321">
        <v>300</v>
      </c>
      <c r="I23" s="288">
        <f t="shared" si="2"/>
        <v>600</v>
      </c>
      <c r="J23" s="288">
        <f t="shared" si="3"/>
        <v>260</v>
      </c>
      <c r="K23" s="288">
        <f>F23-I23</f>
        <v>-80</v>
      </c>
      <c r="L23" s="290">
        <f>I23/F23</f>
        <v>1.1538461538461537</v>
      </c>
      <c r="M23" s="290">
        <f>K23/E23</f>
        <v>-8</v>
      </c>
      <c r="N23" s="260"/>
      <c r="O23" s="305">
        <f>O22+14</f>
        <v>43563</v>
      </c>
      <c r="P23" s="285" t="s">
        <v>14</v>
      </c>
      <c r="Q23" s="325"/>
      <c r="R23" s="286" t="e">
        <f t="shared" si="7"/>
        <v>#DIV/0!</v>
      </c>
      <c r="S23" s="323"/>
      <c r="T23" s="321"/>
      <c r="U23" s="289" t="e">
        <f t="shared" si="8"/>
        <v>#DIV/0!</v>
      </c>
      <c r="V23" s="288" t="e">
        <f t="shared" si="9"/>
        <v>#DIV/0!</v>
      </c>
      <c r="W23" s="321"/>
      <c r="X23" s="288" t="e">
        <f t="shared" si="10"/>
        <v>#DIV/0!</v>
      </c>
      <c r="Y23" s="288">
        <f t="shared" si="11"/>
        <v>0</v>
      </c>
      <c r="Z23" s="290" t="e">
        <f t="shared" si="12"/>
        <v>#DIV/0!</v>
      </c>
      <c r="AA23" s="290" t="e">
        <f t="shared" si="13"/>
        <v>#DIV/0!</v>
      </c>
    </row>
    <row r="24" spans="1:29" ht="15.75" thickBot="1" x14ac:dyDescent="0.3">
      <c r="A24" s="307"/>
      <c r="B24" s="291"/>
      <c r="C24" s="292"/>
      <c r="D24" s="293"/>
      <c r="E24" s="294"/>
      <c r="F24" s="295"/>
      <c r="G24" s="296"/>
      <c r="H24" s="295"/>
      <c r="I24" s="295"/>
      <c r="J24" s="295"/>
      <c r="K24" s="295"/>
      <c r="L24" s="297"/>
      <c r="M24" s="297"/>
      <c r="N24" s="260"/>
      <c r="O24" s="307"/>
      <c r="P24" s="291"/>
      <c r="Q24" s="292"/>
      <c r="R24" s="293"/>
      <c r="S24" s="294"/>
      <c r="T24" s="295"/>
      <c r="U24" s="296"/>
      <c r="V24" s="295"/>
      <c r="W24" s="295"/>
      <c r="X24" s="295"/>
      <c r="Y24" s="295"/>
      <c r="Z24" s="297"/>
      <c r="AA24" s="297"/>
    </row>
    <row r="25" spans="1:29" s="251" customFormat="1" ht="16.899999999999999" customHeight="1" thickTop="1" x14ac:dyDescent="0.25">
      <c r="A25" s="381" t="s">
        <v>311</v>
      </c>
      <c r="B25" s="382"/>
      <c r="C25" s="374">
        <f>SUM(C15:C24)</f>
        <v>25200</v>
      </c>
      <c r="D25" s="375">
        <f>E25/C25</f>
        <v>1.269642857142857E-2</v>
      </c>
      <c r="E25" s="376">
        <f>SUM(E15:E24)</f>
        <v>319.95</v>
      </c>
      <c r="F25" s="377">
        <f>SUM(F15:F24)</f>
        <v>16637.400000000001</v>
      </c>
      <c r="G25" s="378">
        <f>F25/E25</f>
        <v>52.000000000000007</v>
      </c>
      <c r="H25" s="379">
        <f>(I25/C25)*1000</f>
        <v>300</v>
      </c>
      <c r="I25" s="377">
        <f>SUM(I15:I24)</f>
        <v>7560</v>
      </c>
      <c r="J25" s="377">
        <f>F25/(C25/1000)</f>
        <v>660.21428571428578</v>
      </c>
      <c r="K25" s="377">
        <f>F25-I25</f>
        <v>9077.4000000000015</v>
      </c>
      <c r="L25" s="380">
        <f>I25/F25</f>
        <v>0.45439792275235308</v>
      </c>
      <c r="M25" s="380">
        <f>K25/E25</f>
        <v>28.371308016877641</v>
      </c>
      <c r="N25" s="349"/>
      <c r="O25" s="360" t="s">
        <v>311</v>
      </c>
      <c r="P25" s="361"/>
      <c r="Q25" s="353">
        <f>SUM(Q15:Q24)</f>
        <v>0</v>
      </c>
      <c r="R25" s="354" t="e">
        <f>S25/Q25</f>
        <v>#DIV/0!</v>
      </c>
      <c r="S25" s="355">
        <f>SUM(S15:S24)</f>
        <v>0</v>
      </c>
      <c r="T25" s="356">
        <f>SUM(T15:T24)</f>
        <v>0</v>
      </c>
      <c r="U25" s="357" t="e">
        <f>T25/S25</f>
        <v>#DIV/0!</v>
      </c>
      <c r="V25" s="358" t="e">
        <f>(W25/Q25)*1000</f>
        <v>#DIV/0!</v>
      </c>
      <c r="W25" s="356">
        <f>SUM(W15:W24)</f>
        <v>0</v>
      </c>
      <c r="X25" s="356" t="e">
        <f>T25/(Q25/1000)</f>
        <v>#DIV/0!</v>
      </c>
      <c r="Y25" s="356">
        <f>T25-W25</f>
        <v>0</v>
      </c>
      <c r="Z25" s="359" t="e">
        <f>W25/T25</f>
        <v>#DIV/0!</v>
      </c>
      <c r="AA25" s="359" t="e">
        <f>Y25/S25</f>
        <v>#DIV/0!</v>
      </c>
      <c r="AC25" s="350"/>
    </row>
    <row r="26" spans="1:29" ht="15.75" thickBot="1" x14ac:dyDescent="0.3">
      <c r="B26" s="261"/>
      <c r="C26" s="253"/>
      <c r="N26" s="263"/>
      <c r="P26" s="261"/>
      <c r="Q26" s="253"/>
    </row>
    <row r="27" spans="1:29" ht="19.5" thickBot="1" x14ac:dyDescent="0.35">
      <c r="A27" s="393" t="s">
        <v>310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5"/>
      <c r="O27" s="396" t="s">
        <v>310</v>
      </c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8"/>
    </row>
    <row r="28" spans="1:29" s="264" customFormat="1" ht="47.25" x14ac:dyDescent="0.25">
      <c r="A28" s="344" t="s">
        <v>308</v>
      </c>
      <c r="B28" s="345" t="s">
        <v>19</v>
      </c>
      <c r="C28" s="345" t="s">
        <v>309</v>
      </c>
      <c r="D28" s="345" t="s">
        <v>3</v>
      </c>
      <c r="E28" s="345" t="s">
        <v>4</v>
      </c>
      <c r="F28" s="346" t="s">
        <v>5</v>
      </c>
      <c r="G28" s="347" t="s">
        <v>6</v>
      </c>
      <c r="H28" s="346" t="s">
        <v>7</v>
      </c>
      <c r="I28" s="341" t="s">
        <v>317</v>
      </c>
      <c r="J28" s="348" t="s">
        <v>9</v>
      </c>
      <c r="K28" s="346" t="s">
        <v>10</v>
      </c>
      <c r="L28" s="347" t="s">
        <v>21</v>
      </c>
      <c r="M28" s="347" t="s">
        <v>191</v>
      </c>
      <c r="N28" s="269"/>
      <c r="O28" s="344" t="s">
        <v>308</v>
      </c>
      <c r="P28" s="345" t="s">
        <v>19</v>
      </c>
      <c r="Q28" s="345" t="s">
        <v>309</v>
      </c>
      <c r="R28" s="345" t="s">
        <v>3</v>
      </c>
      <c r="S28" s="345" t="s">
        <v>4</v>
      </c>
      <c r="T28" s="346" t="s">
        <v>5</v>
      </c>
      <c r="U28" s="347" t="s">
        <v>6</v>
      </c>
      <c r="V28" s="346" t="s">
        <v>7</v>
      </c>
      <c r="W28" s="341" t="s">
        <v>317</v>
      </c>
      <c r="X28" s="348" t="s">
        <v>9</v>
      </c>
      <c r="Y28" s="346" t="s">
        <v>10</v>
      </c>
      <c r="Z28" s="347" t="s">
        <v>21</v>
      </c>
      <c r="AA28" s="347" t="s">
        <v>191</v>
      </c>
    </row>
    <row r="29" spans="1:29" ht="16.149999999999999" customHeight="1" x14ac:dyDescent="0.25">
      <c r="A29" s="304">
        <f>A15</f>
        <v>43381</v>
      </c>
      <c r="B29" s="308"/>
      <c r="C29" s="324">
        <v>1400</v>
      </c>
      <c r="D29" s="326">
        <v>4.7500000000000001E-2</v>
      </c>
      <c r="E29" s="309">
        <f t="shared" ref="E29:E38" si="14">+D29*C29</f>
        <v>66.5</v>
      </c>
      <c r="F29" s="282">
        <f t="shared" ref="F29:F38" si="15">+G29*E29</f>
        <v>3258.5</v>
      </c>
      <c r="G29" s="328">
        <v>49</v>
      </c>
      <c r="H29" s="319">
        <v>300</v>
      </c>
      <c r="I29" s="282">
        <f t="shared" ref="I29:I38" si="16">H29*(C29/1000)</f>
        <v>420</v>
      </c>
      <c r="J29" s="282">
        <f t="shared" ref="J29:J38" si="17">F29/(C29/1000)</f>
        <v>2327.5</v>
      </c>
      <c r="K29" s="282">
        <f t="shared" ref="K29:K38" si="18">F29-I29</f>
        <v>2838.5</v>
      </c>
      <c r="L29" s="284">
        <f t="shared" ref="L29:L38" si="19">I29/F29</f>
        <v>0.1288936627282492</v>
      </c>
      <c r="M29" s="284">
        <f t="shared" ref="M29:M38" si="20">K29/E29</f>
        <v>42.684210526315788</v>
      </c>
      <c r="N29" s="260"/>
      <c r="O29" s="304">
        <f>O15</f>
        <v>43381</v>
      </c>
      <c r="P29" s="308"/>
      <c r="Q29" s="324"/>
      <c r="R29" s="280" t="e">
        <f>S29/Q29</f>
        <v>#DIV/0!</v>
      </c>
      <c r="S29" s="322"/>
      <c r="T29" s="319"/>
      <c r="U29" s="283" t="e">
        <f>T29/S29</f>
        <v>#DIV/0!</v>
      </c>
      <c r="V29" s="282" t="e">
        <f>(W29/Q29)*1000</f>
        <v>#DIV/0!</v>
      </c>
      <c r="W29" s="319"/>
      <c r="X29" s="282" t="e">
        <f>T29/(Q29/1000)</f>
        <v>#DIV/0!</v>
      </c>
      <c r="Y29" s="282">
        <f>T29-W29</f>
        <v>0</v>
      </c>
      <c r="Z29" s="284" t="e">
        <f>W29/T29</f>
        <v>#DIV/0!</v>
      </c>
      <c r="AA29" s="284" t="e">
        <f>Y29/S29</f>
        <v>#DIV/0!</v>
      </c>
      <c r="AC29" s="262"/>
    </row>
    <row r="30" spans="1:29" ht="16.149999999999999" customHeight="1" x14ac:dyDescent="0.25">
      <c r="A30" s="305">
        <v>43381</v>
      </c>
      <c r="B30" s="310" t="s">
        <v>314</v>
      </c>
      <c r="C30" s="325">
        <v>800</v>
      </c>
      <c r="D30" s="327">
        <v>6.0000000000000001E-3</v>
      </c>
      <c r="E30" s="311">
        <f t="shared" si="14"/>
        <v>4.8</v>
      </c>
      <c r="F30" s="288">
        <f>+G30*E30</f>
        <v>264</v>
      </c>
      <c r="G30" s="329">
        <v>55</v>
      </c>
      <c r="H30" s="321">
        <v>300</v>
      </c>
      <c r="I30" s="288">
        <f t="shared" si="16"/>
        <v>240</v>
      </c>
      <c r="J30" s="288">
        <f t="shared" si="17"/>
        <v>330</v>
      </c>
      <c r="K30" s="288">
        <f>F30-I30</f>
        <v>24</v>
      </c>
      <c r="L30" s="290">
        <f>I30/F30</f>
        <v>0.90909090909090906</v>
      </c>
      <c r="M30" s="290">
        <f>K30/E30</f>
        <v>5</v>
      </c>
      <c r="N30" s="260"/>
      <c r="O30" s="305">
        <f>A30</f>
        <v>43381</v>
      </c>
      <c r="P30" s="310"/>
      <c r="Q30" s="325"/>
      <c r="R30" s="286" t="e">
        <f>S30/Q30</f>
        <v>#DIV/0!</v>
      </c>
      <c r="S30" s="323"/>
      <c r="T30" s="321"/>
      <c r="U30" s="289" t="e">
        <f>T30/S30</f>
        <v>#DIV/0!</v>
      </c>
      <c r="V30" s="288" t="e">
        <f>(W30/Q30)*1000</f>
        <v>#DIV/0!</v>
      </c>
      <c r="W30" s="321"/>
      <c r="X30" s="288" t="e">
        <f>T30/(Q30/1000)</f>
        <v>#DIV/0!</v>
      </c>
      <c r="Y30" s="288">
        <f>T30-W30</f>
        <v>0</v>
      </c>
      <c r="Z30" s="290" t="e">
        <f>W30/T30</f>
        <v>#DIV/0!</v>
      </c>
      <c r="AA30" s="290" t="e">
        <f>Y30/S30</f>
        <v>#DIV/0!</v>
      </c>
      <c r="AC30" s="262"/>
    </row>
    <row r="31" spans="1:29" ht="16.149999999999999" customHeight="1" x14ac:dyDescent="0.25">
      <c r="A31" s="305">
        <f>A16</f>
        <v>43395</v>
      </c>
      <c r="B31" s="310"/>
      <c r="C31" s="325">
        <v>1400</v>
      </c>
      <c r="D31" s="327">
        <v>2.5999999999999999E-2</v>
      </c>
      <c r="E31" s="311">
        <f t="shared" si="14"/>
        <v>36.4</v>
      </c>
      <c r="F31" s="288">
        <f t="shared" si="15"/>
        <v>1783.6</v>
      </c>
      <c r="G31" s="329">
        <v>49</v>
      </c>
      <c r="H31" s="321">
        <v>300</v>
      </c>
      <c r="I31" s="288">
        <f t="shared" si="16"/>
        <v>420</v>
      </c>
      <c r="J31" s="288">
        <f t="shared" si="17"/>
        <v>1274</v>
      </c>
      <c r="K31" s="288">
        <f t="shared" si="18"/>
        <v>1363.6</v>
      </c>
      <c r="L31" s="290">
        <f t="shared" si="19"/>
        <v>0.23547880690737835</v>
      </c>
      <c r="M31" s="290">
        <f t="shared" si="20"/>
        <v>37.46153846153846</v>
      </c>
      <c r="N31" s="260"/>
      <c r="O31" s="305">
        <f>O16</f>
        <v>43395</v>
      </c>
      <c r="P31" s="310"/>
      <c r="Q31" s="325"/>
      <c r="R31" s="286" t="e">
        <f t="shared" ref="R31:R38" si="21">S31/Q31</f>
        <v>#DIV/0!</v>
      </c>
      <c r="S31" s="323"/>
      <c r="T31" s="321"/>
      <c r="U31" s="289" t="e">
        <f t="shared" ref="U31:U37" si="22">T31/S31</f>
        <v>#DIV/0!</v>
      </c>
      <c r="V31" s="288" t="e">
        <f t="shared" ref="V31:V37" si="23">(W31/Q31)*1000</f>
        <v>#DIV/0!</v>
      </c>
      <c r="W31" s="321"/>
      <c r="X31" s="288" t="e">
        <f t="shared" ref="X31:X37" si="24">T31/(Q31/1000)</f>
        <v>#DIV/0!</v>
      </c>
      <c r="Y31" s="288">
        <f t="shared" ref="Y31:Y37" si="25">T31-W31</f>
        <v>0</v>
      </c>
      <c r="Z31" s="290" t="e">
        <f t="shared" ref="Z31:Z37" si="26">W31/T31</f>
        <v>#DIV/0!</v>
      </c>
      <c r="AA31" s="290" t="e">
        <f t="shared" ref="AA31:AA37" si="27">Y31/S31</f>
        <v>#DIV/0!</v>
      </c>
      <c r="AC31" s="262"/>
    </row>
    <row r="32" spans="1:29" ht="16.149999999999999" customHeight="1" x14ac:dyDescent="0.25">
      <c r="A32" s="305">
        <f>A17</f>
        <v>43409</v>
      </c>
      <c r="B32" s="310"/>
      <c r="C32" s="325">
        <v>1400</v>
      </c>
      <c r="D32" s="327">
        <v>1.6E-2</v>
      </c>
      <c r="E32" s="311">
        <f t="shared" si="14"/>
        <v>22.400000000000002</v>
      </c>
      <c r="F32" s="288">
        <f t="shared" si="15"/>
        <v>1097.6000000000001</v>
      </c>
      <c r="G32" s="329">
        <v>49</v>
      </c>
      <c r="H32" s="321">
        <v>300</v>
      </c>
      <c r="I32" s="288">
        <f t="shared" si="16"/>
        <v>420</v>
      </c>
      <c r="J32" s="288">
        <f t="shared" si="17"/>
        <v>784.00000000000011</v>
      </c>
      <c r="K32" s="288">
        <f t="shared" si="18"/>
        <v>677.60000000000014</v>
      </c>
      <c r="L32" s="290">
        <f t="shared" si="19"/>
        <v>0.38265306122448972</v>
      </c>
      <c r="M32" s="290">
        <f t="shared" si="20"/>
        <v>30.250000000000004</v>
      </c>
      <c r="N32" s="260"/>
      <c r="O32" s="305">
        <f>O17</f>
        <v>43409</v>
      </c>
      <c r="P32" s="310"/>
      <c r="Q32" s="325"/>
      <c r="R32" s="286" t="e">
        <f t="shared" si="21"/>
        <v>#DIV/0!</v>
      </c>
      <c r="S32" s="323"/>
      <c r="T32" s="321"/>
      <c r="U32" s="289" t="e">
        <f t="shared" si="22"/>
        <v>#DIV/0!</v>
      </c>
      <c r="V32" s="288" t="e">
        <f t="shared" si="23"/>
        <v>#DIV/0!</v>
      </c>
      <c r="W32" s="321"/>
      <c r="X32" s="288" t="e">
        <f t="shared" si="24"/>
        <v>#DIV/0!</v>
      </c>
      <c r="Y32" s="288">
        <f t="shared" si="25"/>
        <v>0</v>
      </c>
      <c r="Z32" s="290" t="e">
        <f t="shared" si="26"/>
        <v>#DIV/0!</v>
      </c>
      <c r="AA32" s="290" t="e">
        <f t="shared" si="27"/>
        <v>#DIV/0!</v>
      </c>
      <c r="AC32" s="262"/>
    </row>
    <row r="33" spans="1:29" ht="16.149999999999999" customHeight="1" x14ac:dyDescent="0.25">
      <c r="A33" s="305">
        <f>A18</f>
        <v>43437</v>
      </c>
      <c r="B33" s="285"/>
      <c r="C33" s="325">
        <v>1400</v>
      </c>
      <c r="D33" s="327">
        <v>1.8499999999999999E-2</v>
      </c>
      <c r="E33" s="311">
        <f t="shared" si="14"/>
        <v>25.9</v>
      </c>
      <c r="F33" s="288">
        <f t="shared" si="15"/>
        <v>1269.0999999999999</v>
      </c>
      <c r="G33" s="329">
        <v>49</v>
      </c>
      <c r="H33" s="321">
        <v>300</v>
      </c>
      <c r="I33" s="288">
        <f t="shared" si="16"/>
        <v>420</v>
      </c>
      <c r="J33" s="288">
        <f t="shared" si="17"/>
        <v>906.5</v>
      </c>
      <c r="K33" s="288">
        <f>F33-I33</f>
        <v>849.09999999999991</v>
      </c>
      <c r="L33" s="290">
        <f>I33/F33</f>
        <v>0.33094318808604523</v>
      </c>
      <c r="M33" s="290">
        <f>K33/E33</f>
        <v>32.783783783783782</v>
      </c>
      <c r="N33" s="260"/>
      <c r="O33" s="305">
        <f>O18</f>
        <v>43437</v>
      </c>
      <c r="P33" s="285"/>
      <c r="Q33" s="325"/>
      <c r="R33" s="286" t="e">
        <f t="shared" si="21"/>
        <v>#DIV/0!</v>
      </c>
      <c r="S33" s="323"/>
      <c r="T33" s="321"/>
      <c r="U33" s="289" t="e">
        <f t="shared" si="22"/>
        <v>#DIV/0!</v>
      </c>
      <c r="V33" s="288" t="e">
        <f t="shared" si="23"/>
        <v>#DIV/0!</v>
      </c>
      <c r="W33" s="321"/>
      <c r="X33" s="288" t="e">
        <f t="shared" si="24"/>
        <v>#DIV/0!</v>
      </c>
      <c r="Y33" s="288">
        <f t="shared" si="25"/>
        <v>0</v>
      </c>
      <c r="Z33" s="290" t="e">
        <f t="shared" si="26"/>
        <v>#DIV/0!</v>
      </c>
      <c r="AA33" s="290" t="e">
        <f t="shared" si="27"/>
        <v>#DIV/0!</v>
      </c>
      <c r="AC33" s="262"/>
    </row>
    <row r="34" spans="1:29" ht="16.149999999999999" customHeight="1" x14ac:dyDescent="0.25">
      <c r="A34" s="305">
        <f>A19</f>
        <v>43451</v>
      </c>
      <c r="B34" s="310"/>
      <c r="C34" s="325">
        <v>1500</v>
      </c>
      <c r="D34" s="327">
        <v>2.5000000000000001E-2</v>
      </c>
      <c r="E34" s="311">
        <f t="shared" si="14"/>
        <v>37.5</v>
      </c>
      <c r="F34" s="288">
        <f>+G34*E34</f>
        <v>1837.5</v>
      </c>
      <c r="G34" s="329">
        <v>49</v>
      </c>
      <c r="H34" s="321">
        <v>300</v>
      </c>
      <c r="I34" s="288">
        <f t="shared" si="16"/>
        <v>450</v>
      </c>
      <c r="J34" s="288">
        <f t="shared" si="17"/>
        <v>1225</v>
      </c>
      <c r="K34" s="288">
        <f>F34-I34</f>
        <v>1387.5</v>
      </c>
      <c r="L34" s="290">
        <f>I34/F34</f>
        <v>0.24489795918367346</v>
      </c>
      <c r="M34" s="290">
        <f>K34/E34</f>
        <v>37</v>
      </c>
      <c r="N34" s="260"/>
      <c r="O34" s="305">
        <f>O19</f>
        <v>43451</v>
      </c>
      <c r="P34" s="310"/>
      <c r="Q34" s="325"/>
      <c r="R34" s="286" t="e">
        <f t="shared" si="21"/>
        <v>#DIV/0!</v>
      </c>
      <c r="S34" s="323"/>
      <c r="T34" s="321"/>
      <c r="U34" s="289" t="e">
        <f t="shared" si="22"/>
        <v>#DIV/0!</v>
      </c>
      <c r="V34" s="288" t="e">
        <f t="shared" si="23"/>
        <v>#DIV/0!</v>
      </c>
      <c r="W34" s="321"/>
      <c r="X34" s="288" t="e">
        <f t="shared" si="24"/>
        <v>#DIV/0!</v>
      </c>
      <c r="Y34" s="288">
        <f t="shared" si="25"/>
        <v>0</v>
      </c>
      <c r="Z34" s="290" t="e">
        <f t="shared" si="26"/>
        <v>#DIV/0!</v>
      </c>
      <c r="AA34" s="290" t="e">
        <f t="shared" si="27"/>
        <v>#DIV/0!</v>
      </c>
      <c r="AC34" s="262"/>
    </row>
    <row r="35" spans="1:29" ht="16.149999999999999" customHeight="1" x14ac:dyDescent="0.25">
      <c r="A35" s="305">
        <f>A21</f>
        <v>43535</v>
      </c>
      <c r="B35" s="310"/>
      <c r="C35" s="325">
        <v>1900</v>
      </c>
      <c r="D35" s="327">
        <v>3.2500000000000001E-2</v>
      </c>
      <c r="E35" s="311">
        <f t="shared" si="14"/>
        <v>61.75</v>
      </c>
      <c r="F35" s="288">
        <f t="shared" si="15"/>
        <v>3025.75</v>
      </c>
      <c r="G35" s="329">
        <v>49</v>
      </c>
      <c r="H35" s="321">
        <v>300</v>
      </c>
      <c r="I35" s="288">
        <f t="shared" si="16"/>
        <v>570</v>
      </c>
      <c r="J35" s="288">
        <f t="shared" si="17"/>
        <v>1592.5</v>
      </c>
      <c r="K35" s="288">
        <f t="shared" si="18"/>
        <v>2455.75</v>
      </c>
      <c r="L35" s="290">
        <f t="shared" si="19"/>
        <v>0.18838304552590268</v>
      </c>
      <c r="M35" s="290">
        <f t="shared" si="20"/>
        <v>39.769230769230766</v>
      </c>
      <c r="N35" s="260"/>
      <c r="O35" s="305">
        <f>O21</f>
        <v>43535</v>
      </c>
      <c r="P35" s="310"/>
      <c r="Q35" s="325"/>
      <c r="R35" s="286" t="e">
        <f t="shared" si="21"/>
        <v>#DIV/0!</v>
      </c>
      <c r="S35" s="323"/>
      <c r="T35" s="321"/>
      <c r="U35" s="289" t="e">
        <f t="shared" si="22"/>
        <v>#DIV/0!</v>
      </c>
      <c r="V35" s="288" t="e">
        <f t="shared" si="23"/>
        <v>#DIV/0!</v>
      </c>
      <c r="W35" s="321"/>
      <c r="X35" s="288" t="e">
        <f t="shared" si="24"/>
        <v>#DIV/0!</v>
      </c>
      <c r="Y35" s="288">
        <f t="shared" si="25"/>
        <v>0</v>
      </c>
      <c r="Z35" s="290" t="e">
        <f t="shared" si="26"/>
        <v>#DIV/0!</v>
      </c>
      <c r="AA35" s="290" t="e">
        <f t="shared" si="27"/>
        <v>#DIV/0!</v>
      </c>
      <c r="AC35" s="262"/>
    </row>
    <row r="36" spans="1:29" ht="16.149999999999999" customHeight="1" x14ac:dyDescent="0.25">
      <c r="A36" s="305">
        <f>A35+14</f>
        <v>43549</v>
      </c>
      <c r="B36" s="310"/>
      <c r="C36" s="325">
        <v>1900</v>
      </c>
      <c r="D36" s="327">
        <v>2.1999999999999999E-2</v>
      </c>
      <c r="E36" s="311">
        <f t="shared" si="14"/>
        <v>41.8</v>
      </c>
      <c r="F36" s="288">
        <f t="shared" si="15"/>
        <v>2048.1999999999998</v>
      </c>
      <c r="G36" s="329">
        <v>49</v>
      </c>
      <c r="H36" s="321">
        <v>300</v>
      </c>
      <c r="I36" s="288">
        <f t="shared" si="16"/>
        <v>570</v>
      </c>
      <c r="J36" s="288">
        <f t="shared" si="17"/>
        <v>1078</v>
      </c>
      <c r="K36" s="288">
        <f t="shared" si="18"/>
        <v>1478.1999999999998</v>
      </c>
      <c r="L36" s="290">
        <f t="shared" si="19"/>
        <v>0.2782931354359926</v>
      </c>
      <c r="M36" s="290">
        <f t="shared" si="20"/>
        <v>35.36363636363636</v>
      </c>
      <c r="N36" s="260"/>
      <c r="O36" s="305">
        <f>O35+14</f>
        <v>43549</v>
      </c>
      <c r="P36" s="310"/>
      <c r="Q36" s="325"/>
      <c r="R36" s="286" t="e">
        <f t="shared" si="21"/>
        <v>#DIV/0!</v>
      </c>
      <c r="S36" s="323"/>
      <c r="T36" s="321"/>
      <c r="U36" s="289" t="e">
        <f t="shared" si="22"/>
        <v>#DIV/0!</v>
      </c>
      <c r="V36" s="288" t="e">
        <f t="shared" si="23"/>
        <v>#DIV/0!</v>
      </c>
      <c r="W36" s="321"/>
      <c r="X36" s="288" t="e">
        <f t="shared" si="24"/>
        <v>#DIV/0!</v>
      </c>
      <c r="Y36" s="288">
        <f t="shared" si="25"/>
        <v>0</v>
      </c>
      <c r="Z36" s="290" t="e">
        <f t="shared" si="26"/>
        <v>#DIV/0!</v>
      </c>
      <c r="AA36" s="290" t="e">
        <f t="shared" si="27"/>
        <v>#DIV/0!</v>
      </c>
    </row>
    <row r="37" spans="1:29" ht="16.149999999999999" customHeight="1" x14ac:dyDescent="0.25">
      <c r="A37" s="306">
        <v>43619</v>
      </c>
      <c r="B37" s="310"/>
      <c r="C37" s="325">
        <v>1800</v>
      </c>
      <c r="D37" s="327">
        <v>2.75E-2</v>
      </c>
      <c r="E37" s="311">
        <f t="shared" si="14"/>
        <v>49.5</v>
      </c>
      <c r="F37" s="288">
        <f t="shared" si="15"/>
        <v>2425.5</v>
      </c>
      <c r="G37" s="329">
        <v>49</v>
      </c>
      <c r="H37" s="321">
        <v>300</v>
      </c>
      <c r="I37" s="288">
        <f t="shared" si="16"/>
        <v>540</v>
      </c>
      <c r="J37" s="288">
        <f t="shared" si="17"/>
        <v>1347.5</v>
      </c>
      <c r="K37" s="288">
        <f t="shared" si="18"/>
        <v>1885.5</v>
      </c>
      <c r="L37" s="290">
        <f t="shared" si="19"/>
        <v>0.22263450834879406</v>
      </c>
      <c r="M37" s="290">
        <f t="shared" si="20"/>
        <v>38.090909090909093</v>
      </c>
      <c r="N37" s="260"/>
      <c r="O37" s="306">
        <f>A37</f>
        <v>43619</v>
      </c>
      <c r="P37" s="310"/>
      <c r="Q37" s="325"/>
      <c r="R37" s="286" t="e">
        <f t="shared" si="21"/>
        <v>#DIV/0!</v>
      </c>
      <c r="S37" s="323"/>
      <c r="T37" s="321"/>
      <c r="U37" s="289" t="e">
        <f t="shared" si="22"/>
        <v>#DIV/0!</v>
      </c>
      <c r="V37" s="288" t="e">
        <f t="shared" si="23"/>
        <v>#DIV/0!</v>
      </c>
      <c r="W37" s="321"/>
      <c r="X37" s="288" t="e">
        <f t="shared" si="24"/>
        <v>#DIV/0!</v>
      </c>
      <c r="Y37" s="288">
        <f t="shared" si="25"/>
        <v>0</v>
      </c>
      <c r="Z37" s="290" t="e">
        <f t="shared" si="26"/>
        <v>#DIV/0!</v>
      </c>
      <c r="AA37" s="290" t="e">
        <f t="shared" si="27"/>
        <v>#DIV/0!</v>
      </c>
    </row>
    <row r="38" spans="1:29" ht="16.149999999999999" customHeight="1" x14ac:dyDescent="0.25">
      <c r="A38" s="305">
        <f>A37+14</f>
        <v>43633</v>
      </c>
      <c r="B38" s="310"/>
      <c r="C38" s="325">
        <v>1800</v>
      </c>
      <c r="D38" s="327">
        <v>2.2499999999999999E-2</v>
      </c>
      <c r="E38" s="311">
        <f t="shared" si="14"/>
        <v>40.5</v>
      </c>
      <c r="F38" s="288">
        <f t="shared" si="15"/>
        <v>1984.5</v>
      </c>
      <c r="G38" s="329">
        <v>49</v>
      </c>
      <c r="H38" s="321">
        <v>300</v>
      </c>
      <c r="I38" s="288">
        <f t="shared" si="16"/>
        <v>540</v>
      </c>
      <c r="J38" s="288">
        <f t="shared" si="17"/>
        <v>1102.5</v>
      </c>
      <c r="K38" s="288">
        <f t="shared" si="18"/>
        <v>1444.5</v>
      </c>
      <c r="L38" s="290">
        <f t="shared" si="19"/>
        <v>0.27210884353741499</v>
      </c>
      <c r="M38" s="290">
        <f t="shared" si="20"/>
        <v>35.666666666666664</v>
      </c>
      <c r="N38" s="260"/>
      <c r="O38" s="305">
        <f>O37+14</f>
        <v>43633</v>
      </c>
      <c r="P38" s="310"/>
      <c r="Q38" s="325"/>
      <c r="R38" s="286" t="e">
        <f t="shared" si="21"/>
        <v>#DIV/0!</v>
      </c>
      <c r="S38" s="323"/>
      <c r="T38" s="321"/>
      <c r="U38" s="289" t="e">
        <f t="shared" ref="U38" si="28">T38/S38</f>
        <v>#DIV/0!</v>
      </c>
      <c r="V38" s="288" t="e">
        <f t="shared" ref="V38" si="29">(W38/Q38)*1000</f>
        <v>#DIV/0!</v>
      </c>
      <c r="W38" s="321"/>
      <c r="X38" s="288" t="e">
        <f t="shared" ref="X38" si="30">T38/(Q38/1000)</f>
        <v>#DIV/0!</v>
      </c>
      <c r="Y38" s="288">
        <f t="shared" ref="Y38" si="31">T38-W38</f>
        <v>0</v>
      </c>
      <c r="Z38" s="290" t="e">
        <f t="shared" ref="Z38" si="32">W38/T38</f>
        <v>#DIV/0!</v>
      </c>
      <c r="AA38" s="290" t="e">
        <f t="shared" ref="AA38" si="33">Y38/S38</f>
        <v>#DIV/0!</v>
      </c>
    </row>
    <row r="39" spans="1:29" ht="15.75" thickBot="1" x14ac:dyDescent="0.3">
      <c r="A39" s="307"/>
      <c r="B39" s="312"/>
      <c r="C39" s="292"/>
      <c r="D39" s="293"/>
      <c r="E39" s="313"/>
      <c r="F39" s="295"/>
      <c r="G39" s="297"/>
      <c r="H39" s="295"/>
      <c r="I39" s="295"/>
      <c r="J39" s="295"/>
      <c r="K39" s="295"/>
      <c r="L39" s="297"/>
      <c r="M39" s="297"/>
      <c r="N39" s="260"/>
      <c r="O39" s="307"/>
      <c r="P39" s="312"/>
      <c r="Q39" s="292"/>
      <c r="R39" s="293"/>
      <c r="S39" s="313"/>
      <c r="T39" s="295"/>
      <c r="U39" s="297"/>
      <c r="V39" s="295"/>
      <c r="W39" s="295"/>
      <c r="X39" s="295"/>
      <c r="Y39" s="295"/>
      <c r="Z39" s="297"/>
      <c r="AA39" s="297"/>
    </row>
    <row r="40" spans="1:29" s="251" customFormat="1" ht="16.899999999999999" customHeight="1" thickTop="1" x14ac:dyDescent="0.25">
      <c r="A40" s="383" t="s">
        <v>313</v>
      </c>
      <c r="B40" s="384"/>
      <c r="C40" s="374">
        <f>SUM(C29:C39)</f>
        <v>15300</v>
      </c>
      <c r="D40" s="375">
        <f>E40/C40</f>
        <v>2.5297385620915033E-2</v>
      </c>
      <c r="E40" s="376">
        <f>SUM(E29:E39)</f>
        <v>387.05</v>
      </c>
      <c r="F40" s="377">
        <f>SUM(F29:F39)</f>
        <v>18994.25</v>
      </c>
      <c r="G40" s="378">
        <f>F40/E40</f>
        <v>49.074408991086422</v>
      </c>
      <c r="H40" s="379">
        <f>(I40/C40)*1000</f>
        <v>300</v>
      </c>
      <c r="I40" s="377">
        <f>SUM(I29:I39)</f>
        <v>4590</v>
      </c>
      <c r="J40" s="377">
        <f>F40/(C40/1000)</f>
        <v>1241.454248366013</v>
      </c>
      <c r="K40" s="377">
        <f>F40-I40</f>
        <v>14404.25</v>
      </c>
      <c r="L40" s="380">
        <f>I40/F40</f>
        <v>0.24165207891862012</v>
      </c>
      <c r="M40" s="380">
        <f>K40/E40</f>
        <v>37.215476036687768</v>
      </c>
      <c r="N40" s="349"/>
      <c r="O40" s="362" t="s">
        <v>313</v>
      </c>
      <c r="P40" s="363"/>
      <c r="Q40" s="353">
        <f>SUM(Q29:Q39)</f>
        <v>0</v>
      </c>
      <c r="R40" s="354" t="e">
        <f>S40/Q40</f>
        <v>#DIV/0!</v>
      </c>
      <c r="S40" s="355">
        <f>SUM(S29:S39)</f>
        <v>0</v>
      </c>
      <c r="T40" s="356">
        <f>SUM(T29:T39)</f>
        <v>0</v>
      </c>
      <c r="U40" s="357" t="e">
        <f>T40/S40</f>
        <v>#DIV/0!</v>
      </c>
      <c r="V40" s="358" t="e">
        <f>(W40/Q40)*1000</f>
        <v>#DIV/0!</v>
      </c>
      <c r="W40" s="356">
        <f>SUM(W29:W39)</f>
        <v>0</v>
      </c>
      <c r="X40" s="356" t="e">
        <f>T40/(Q40/1000)</f>
        <v>#DIV/0!</v>
      </c>
      <c r="Y40" s="356">
        <f>T40-W40</f>
        <v>0</v>
      </c>
      <c r="Z40" s="359" t="e">
        <f>W40/T40</f>
        <v>#DIV/0!</v>
      </c>
      <c r="AA40" s="359" t="e">
        <f>Y40/S40</f>
        <v>#DIV/0!</v>
      </c>
      <c r="AC40" s="350"/>
    </row>
    <row r="41" spans="1:29" x14ac:dyDescent="0.25">
      <c r="A41" s="268"/>
      <c r="B41" s="270"/>
      <c r="C41" s="252"/>
      <c r="D41" s="252"/>
      <c r="E41" s="270"/>
      <c r="F41" s="274"/>
      <c r="G41" s="278"/>
      <c r="H41" s="274"/>
      <c r="I41" s="274"/>
      <c r="J41" s="274"/>
      <c r="K41" s="274"/>
      <c r="L41" s="278"/>
      <c r="M41" s="278"/>
      <c r="O41" s="268"/>
      <c r="P41" s="270"/>
      <c r="Q41" s="252"/>
      <c r="R41" s="252"/>
      <c r="S41" s="270"/>
      <c r="T41" s="274"/>
      <c r="U41" s="278"/>
      <c r="V41" s="274"/>
      <c r="W41" s="274"/>
      <c r="X41" s="274"/>
      <c r="Y41" s="274"/>
      <c r="Z41" s="278"/>
      <c r="AA41" s="278"/>
    </row>
    <row r="42" spans="1:29" ht="18" customHeight="1" thickBot="1" x14ac:dyDescent="0.3">
      <c r="A42" s="385" t="s">
        <v>193</v>
      </c>
      <c r="B42" s="386"/>
      <c r="C42" s="387">
        <f>C40+C25+C11</f>
        <v>55500</v>
      </c>
      <c r="D42" s="388">
        <f>E42/C42</f>
        <v>1.4090090090090089E-2</v>
      </c>
      <c r="E42" s="389">
        <f>E40+E25+E11</f>
        <v>782</v>
      </c>
      <c r="F42" s="390">
        <f>F40+F25+F11</f>
        <v>39531.65</v>
      </c>
      <c r="G42" s="391">
        <f>F42/E42</f>
        <v>50.551982097186702</v>
      </c>
      <c r="H42" s="392">
        <f>(I42/C42)*1000</f>
        <v>375.67567567567568</v>
      </c>
      <c r="I42" s="390">
        <f>I40+I25+I11</f>
        <v>20850</v>
      </c>
      <c r="J42" s="390">
        <f>F42/(C42/1000)</f>
        <v>712.28198198198197</v>
      </c>
      <c r="K42" s="390">
        <f>F42-I42</f>
        <v>18681.650000000001</v>
      </c>
      <c r="L42" s="391">
        <f>I42/F42</f>
        <v>0.52742549324402088</v>
      </c>
      <c r="M42" s="391">
        <f>K42/E42</f>
        <v>23.889578005115091</v>
      </c>
      <c r="O42" s="364" t="s">
        <v>193</v>
      </c>
      <c r="P42" s="365"/>
      <c r="Q42" s="366">
        <f>Q40+Q25+Q11</f>
        <v>0</v>
      </c>
      <c r="R42" s="367" t="e">
        <f>S42/Q42</f>
        <v>#DIV/0!</v>
      </c>
      <c r="S42" s="368">
        <f>S40+S25+S11</f>
        <v>0</v>
      </c>
      <c r="T42" s="369">
        <f>T40+T25+T11</f>
        <v>0</v>
      </c>
      <c r="U42" s="370" t="e">
        <f>T42/S42</f>
        <v>#DIV/0!</v>
      </c>
      <c r="V42" s="371" t="e">
        <f>(W42/Q42)*1000</f>
        <v>#DIV/0!</v>
      </c>
      <c r="W42" s="369">
        <f>W40+W25+W11</f>
        <v>0</v>
      </c>
      <c r="X42" s="369" t="e">
        <f>T42/(Q42/1000)</f>
        <v>#DIV/0!</v>
      </c>
      <c r="Y42" s="369">
        <f>T42-W42</f>
        <v>0</v>
      </c>
      <c r="Z42" s="370" t="e">
        <f>W42/T42</f>
        <v>#DIV/0!</v>
      </c>
      <c r="AA42" s="370" t="e">
        <f>Y42/S42</f>
        <v>#DIV/0!</v>
      </c>
    </row>
    <row r="43" spans="1:29" ht="15.75" thickTop="1" x14ac:dyDescent="0.25"/>
    <row r="44" spans="1:29" x14ac:dyDescent="0.25">
      <c r="A44" s="302" t="s">
        <v>321</v>
      </c>
      <c r="O44" s="302" t="s">
        <v>321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6:M6"/>
    <mergeCell ref="A13:M13"/>
    <mergeCell ref="A27:M27"/>
    <mergeCell ref="O6:AA6"/>
    <mergeCell ref="O13:AA13"/>
    <mergeCell ref="O27:AA27"/>
  </mergeCells>
  <phoneticPr fontId="3" type="noConversion"/>
  <printOptions horizontalCentered="1"/>
  <pageMargins left="0.5" right="0.5" top="0.75" bottom="0.75" header="0.3" footer="0.3"/>
  <pageSetup scale="80" fitToWidth="2" orientation="portrait" errors="blank" horizontalDpi="300" verticalDpi="300" r:id="rId1"/>
  <headerFooter>
    <oddFooter>&amp;C&amp;"Calibri,Regular"&amp;K000000Page &amp;P of &amp;N&amp;R&amp;"Calibri,Regular"&amp;K000000Lewis Kennedy Associates</oddFooter>
  </headerFooter>
  <rowBreaks count="1" manualBreakCount="1">
    <brk id="25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E1" sqref="E1"/>
    </sheetView>
  </sheetViews>
  <sheetFormatPr defaultColWidth="9.140625" defaultRowHeight="12.75" x14ac:dyDescent="0.2"/>
  <cols>
    <col min="1" max="1" width="32.140625" style="155" customWidth="1"/>
    <col min="2" max="2" width="9.140625" style="155"/>
    <col min="3" max="3" width="16.140625" style="155" customWidth="1"/>
    <col min="4" max="4" width="9.140625" style="155"/>
    <col min="5" max="5" width="9.7109375" style="155" customWidth="1"/>
    <col min="6" max="6" width="9.28515625" style="155" bestFit="1" customWidth="1"/>
    <col min="7" max="16384" width="9.140625" style="155"/>
  </cols>
  <sheetData>
    <row r="1" spans="1:12" ht="15.75" x14ac:dyDescent="0.25">
      <c r="A1" s="163" t="s">
        <v>214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165" t="s">
        <v>215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2" t="s">
        <v>216</v>
      </c>
      <c r="B4" s="2"/>
      <c r="C4" s="2"/>
      <c r="D4" s="2"/>
      <c r="E4" s="2"/>
      <c r="F4" s="165"/>
      <c r="G4" s="2"/>
      <c r="H4" s="2"/>
      <c r="I4" s="2"/>
      <c r="J4" s="2"/>
      <c r="K4" s="2"/>
      <c r="L4" s="2"/>
    </row>
    <row r="5" spans="1:12" x14ac:dyDescent="0.2">
      <c r="A5" s="166"/>
      <c r="B5" s="2"/>
      <c r="C5" s="2"/>
      <c r="D5" s="2"/>
      <c r="E5" s="2"/>
      <c r="F5" s="167"/>
      <c r="G5" s="168"/>
      <c r="H5" s="2"/>
      <c r="I5" s="2"/>
      <c r="J5" s="2"/>
      <c r="K5" s="2"/>
      <c r="L5" s="2"/>
    </row>
    <row r="6" spans="1:12" x14ac:dyDescent="0.2">
      <c r="A6" s="168"/>
      <c r="B6" s="2"/>
      <c r="C6" s="176" t="s">
        <v>248</v>
      </c>
      <c r="D6" s="176"/>
      <c r="E6" s="176"/>
      <c r="G6" s="194"/>
      <c r="H6" s="176"/>
      <c r="I6" s="176"/>
      <c r="J6" s="176"/>
      <c r="K6" s="194"/>
      <c r="L6" s="168"/>
    </row>
    <row r="7" spans="1:12" x14ac:dyDescent="0.2">
      <c r="A7" s="169" t="s">
        <v>18</v>
      </c>
      <c r="B7" s="162" t="s">
        <v>213</v>
      </c>
      <c r="C7" s="169" t="s">
        <v>19</v>
      </c>
      <c r="D7" s="162" t="s">
        <v>2</v>
      </c>
      <c r="E7" s="195" t="s">
        <v>4</v>
      </c>
      <c r="F7" s="195" t="s">
        <v>5</v>
      </c>
      <c r="G7" s="195" t="s">
        <v>3</v>
      </c>
      <c r="H7" s="171" t="s">
        <v>6</v>
      </c>
      <c r="I7" s="171" t="s">
        <v>9</v>
      </c>
      <c r="J7" s="86"/>
      <c r="K7" s="194"/>
      <c r="L7" s="168"/>
    </row>
    <row r="8" spans="1:12" x14ac:dyDescent="0.2">
      <c r="A8" s="171" t="s">
        <v>218</v>
      </c>
      <c r="B8" s="172" t="s">
        <v>219</v>
      </c>
      <c r="C8" s="171"/>
      <c r="D8" s="189"/>
      <c r="E8" s="195"/>
      <c r="F8" s="202"/>
      <c r="G8" s="207" t="e">
        <f t="shared" ref="G8:H11" si="0">E8/D8</f>
        <v>#DIV/0!</v>
      </c>
      <c r="H8" s="208" t="e">
        <f t="shared" si="0"/>
        <v>#DIV/0!</v>
      </c>
      <c r="I8" s="202" t="e">
        <f>F8/(D8/1000)</f>
        <v>#DIV/0!</v>
      </c>
      <c r="J8" s="190"/>
      <c r="K8" s="194"/>
      <c r="L8" s="168"/>
    </row>
    <row r="9" spans="1:12" x14ac:dyDescent="0.2">
      <c r="A9" s="171" t="s">
        <v>220</v>
      </c>
      <c r="B9" s="172" t="s">
        <v>221</v>
      </c>
      <c r="C9" s="171"/>
      <c r="D9" s="189"/>
      <c r="E9" s="195"/>
      <c r="F9" s="202"/>
      <c r="G9" s="207" t="e">
        <f t="shared" si="0"/>
        <v>#DIV/0!</v>
      </c>
      <c r="H9" s="208" t="e">
        <f t="shared" si="0"/>
        <v>#DIV/0!</v>
      </c>
      <c r="I9" s="202" t="e">
        <f>F9/(D9/1000)</f>
        <v>#DIV/0!</v>
      </c>
      <c r="J9" s="190"/>
      <c r="K9" s="194"/>
      <c r="L9" s="168"/>
    </row>
    <row r="10" spans="1:12" x14ac:dyDescent="0.2">
      <c r="A10" s="171" t="s">
        <v>222</v>
      </c>
      <c r="B10" s="172" t="s">
        <v>223</v>
      </c>
      <c r="C10" s="171"/>
      <c r="D10" s="189"/>
      <c r="E10" s="195"/>
      <c r="F10" s="202"/>
      <c r="G10" s="207" t="e">
        <f t="shared" si="0"/>
        <v>#DIV/0!</v>
      </c>
      <c r="H10" s="208" t="e">
        <f t="shared" si="0"/>
        <v>#DIV/0!</v>
      </c>
      <c r="I10" s="202" t="e">
        <f>F10/(D10/1000)</f>
        <v>#DIV/0!</v>
      </c>
      <c r="J10" s="190"/>
      <c r="K10" s="194"/>
      <c r="L10" s="168"/>
    </row>
    <row r="11" spans="1:12" x14ac:dyDescent="0.2">
      <c r="A11" s="171" t="s">
        <v>249</v>
      </c>
      <c r="B11" s="172"/>
      <c r="C11" s="171"/>
      <c r="D11" s="189">
        <f>SUM(D8:D10)</f>
        <v>0</v>
      </c>
      <c r="E11" s="195">
        <f>SUM(E8:E10)</f>
        <v>0</v>
      </c>
      <c r="F11" s="202">
        <f>SUM(F8:F10)</f>
        <v>0</v>
      </c>
      <c r="G11" s="207" t="e">
        <f t="shared" si="0"/>
        <v>#DIV/0!</v>
      </c>
      <c r="H11" s="208" t="e">
        <f t="shared" si="0"/>
        <v>#DIV/0!</v>
      </c>
      <c r="I11" s="202" t="e">
        <f>F11/(D11/1000)</f>
        <v>#DIV/0!</v>
      </c>
      <c r="J11" s="190"/>
      <c r="K11" s="194"/>
      <c r="L11" s="168"/>
    </row>
    <row r="12" spans="1:12" x14ac:dyDescent="0.2">
      <c r="F12" s="203"/>
      <c r="G12" s="194"/>
      <c r="H12" s="177"/>
      <c r="I12" s="175"/>
      <c r="J12" s="168"/>
      <c r="K12" s="194"/>
      <c r="L12" s="168"/>
    </row>
    <row r="13" spans="1:12" x14ac:dyDescent="0.2">
      <c r="A13" s="166"/>
      <c r="B13" s="2"/>
      <c r="C13" s="167"/>
      <c r="D13" s="2"/>
      <c r="F13" s="203"/>
      <c r="G13" s="194"/>
      <c r="H13" s="168"/>
      <c r="I13" s="168"/>
      <c r="J13" s="168"/>
      <c r="K13" s="194"/>
      <c r="L13" s="168"/>
    </row>
    <row r="14" spans="1:12" x14ac:dyDescent="0.2">
      <c r="A14" s="168"/>
      <c r="B14" s="2"/>
      <c r="C14" s="176" t="s">
        <v>217</v>
      </c>
      <c r="D14" s="176"/>
      <c r="F14" s="203"/>
      <c r="G14" s="194"/>
      <c r="H14" s="194"/>
      <c r="I14" s="194"/>
      <c r="J14" s="194"/>
      <c r="K14" s="194"/>
      <c r="L14" s="168"/>
    </row>
    <row r="15" spans="1:12" x14ac:dyDescent="0.2">
      <c r="A15" s="169" t="s">
        <v>18</v>
      </c>
      <c r="B15" s="162" t="s">
        <v>213</v>
      </c>
      <c r="C15" s="169" t="s">
        <v>19</v>
      </c>
      <c r="D15" s="162" t="s">
        <v>2</v>
      </c>
      <c r="E15" s="195" t="s">
        <v>4</v>
      </c>
      <c r="F15" s="202" t="s">
        <v>5</v>
      </c>
      <c r="G15" s="195" t="s">
        <v>3</v>
      </c>
      <c r="H15" s="171" t="s">
        <v>6</v>
      </c>
      <c r="I15" s="171" t="s">
        <v>9</v>
      </c>
      <c r="J15" s="86"/>
      <c r="K15" s="194"/>
      <c r="L15" s="168"/>
    </row>
    <row r="16" spans="1:12" x14ac:dyDescent="0.2">
      <c r="A16" s="171" t="s">
        <v>218</v>
      </c>
      <c r="B16" s="172" t="s">
        <v>219</v>
      </c>
      <c r="C16" s="171"/>
      <c r="D16" s="189"/>
      <c r="E16" s="195"/>
      <c r="F16" s="202"/>
      <c r="G16" s="207" t="e">
        <f t="shared" ref="G16:H19" si="1">E16/D16</f>
        <v>#DIV/0!</v>
      </c>
      <c r="H16" s="208" t="e">
        <f t="shared" si="1"/>
        <v>#DIV/0!</v>
      </c>
      <c r="I16" s="202" t="e">
        <f>F16/(D16/1000)</f>
        <v>#DIV/0!</v>
      </c>
      <c r="J16" s="190"/>
      <c r="K16" s="194"/>
      <c r="L16" s="168"/>
    </row>
    <row r="17" spans="1:12" x14ac:dyDescent="0.2">
      <c r="A17" s="171" t="s">
        <v>220</v>
      </c>
      <c r="B17" s="172" t="s">
        <v>221</v>
      </c>
      <c r="C17" s="171"/>
      <c r="D17" s="189"/>
      <c r="E17" s="195"/>
      <c r="F17" s="202"/>
      <c r="G17" s="207" t="e">
        <f t="shared" si="1"/>
        <v>#DIV/0!</v>
      </c>
      <c r="H17" s="208" t="e">
        <f t="shared" si="1"/>
        <v>#DIV/0!</v>
      </c>
      <c r="I17" s="202" t="e">
        <f>F17/(D17/1000)</f>
        <v>#DIV/0!</v>
      </c>
      <c r="J17" s="190"/>
      <c r="K17" s="194"/>
      <c r="L17" s="168"/>
    </row>
    <row r="18" spans="1:12" x14ac:dyDescent="0.2">
      <c r="A18" s="171" t="s">
        <v>222</v>
      </c>
      <c r="B18" s="172" t="s">
        <v>223</v>
      </c>
      <c r="C18" s="171"/>
      <c r="D18" s="189"/>
      <c r="E18" s="195"/>
      <c r="F18" s="202"/>
      <c r="G18" s="207" t="e">
        <f t="shared" si="1"/>
        <v>#DIV/0!</v>
      </c>
      <c r="H18" s="208" t="e">
        <f t="shared" si="1"/>
        <v>#DIV/0!</v>
      </c>
      <c r="I18" s="202" t="e">
        <f>F18/(D18/1000)</f>
        <v>#DIV/0!</v>
      </c>
      <c r="J18" s="190"/>
      <c r="K18" s="194"/>
      <c r="L18" s="168"/>
    </row>
    <row r="19" spans="1:12" x14ac:dyDescent="0.2">
      <c r="A19" s="171" t="s">
        <v>250</v>
      </c>
      <c r="B19" s="172"/>
      <c r="C19" s="189"/>
      <c r="D19" s="189">
        <f>SUM(D16:D18)</f>
        <v>0</v>
      </c>
      <c r="E19" s="195">
        <f>SUM(E16:E18)</f>
        <v>0</v>
      </c>
      <c r="F19" s="202">
        <f>SUM(F16:F18)</f>
        <v>0</v>
      </c>
      <c r="G19" s="207" t="e">
        <f t="shared" si="1"/>
        <v>#DIV/0!</v>
      </c>
      <c r="H19" s="208" t="e">
        <f t="shared" si="1"/>
        <v>#DIV/0!</v>
      </c>
      <c r="I19" s="202" t="e">
        <f>F19/(D19/1000)</f>
        <v>#DIV/0!</v>
      </c>
      <c r="J19" s="190"/>
      <c r="K19" s="194"/>
      <c r="L19" s="168"/>
    </row>
    <row r="20" spans="1:12" x14ac:dyDescent="0.2">
      <c r="A20" s="171"/>
      <c r="B20" s="171"/>
      <c r="C20" s="171"/>
      <c r="D20" s="178"/>
      <c r="E20" s="195"/>
      <c r="F20" s="202"/>
      <c r="G20" s="195"/>
      <c r="H20" s="171"/>
      <c r="I20" s="178"/>
      <c r="J20" s="168"/>
      <c r="K20" s="194"/>
      <c r="L20" s="168"/>
    </row>
    <row r="21" spans="1:12" x14ac:dyDescent="0.2">
      <c r="A21" s="171" t="s">
        <v>224</v>
      </c>
      <c r="B21" s="171"/>
      <c r="C21" s="178"/>
      <c r="D21" s="178">
        <f>+D19+D11</f>
        <v>0</v>
      </c>
      <c r="E21" s="178">
        <f>+E19+E11</f>
        <v>0</v>
      </c>
      <c r="F21" s="202">
        <f>+F19+F11</f>
        <v>0</v>
      </c>
      <c r="G21" s="207" t="e">
        <f>E21/D21</f>
        <v>#DIV/0!</v>
      </c>
      <c r="H21" s="208" t="e">
        <f>F21/E21</f>
        <v>#DIV/0!</v>
      </c>
      <c r="I21" s="202" t="e">
        <f>F21/(D21/1000)</f>
        <v>#DIV/0!</v>
      </c>
      <c r="J21" s="168"/>
      <c r="L21" s="168"/>
    </row>
    <row r="22" spans="1:12" x14ac:dyDescent="0.2">
      <c r="A22" s="2"/>
      <c r="B22" s="2"/>
      <c r="C22" s="175"/>
      <c r="D22" s="177"/>
      <c r="F22" s="101"/>
      <c r="G22" s="2"/>
      <c r="H22" s="179"/>
      <c r="I22" s="2"/>
      <c r="J22" s="179"/>
      <c r="K22" s="168"/>
      <c r="L22" s="168"/>
    </row>
    <row r="23" spans="1:12" x14ac:dyDescent="0.2">
      <c r="A23" s="171" t="s">
        <v>253</v>
      </c>
      <c r="B23" s="171"/>
      <c r="C23" s="171"/>
      <c r="D23" s="189"/>
      <c r="E23" s="195"/>
      <c r="F23" s="204"/>
      <c r="G23" s="207" t="e">
        <f>E23/D23</f>
        <v>#DIV/0!</v>
      </c>
      <c r="H23" s="208" t="e">
        <f>F23/E23</f>
        <v>#DIV/0!</v>
      </c>
      <c r="I23" s="202" t="e">
        <f>F23/(D23/1000)</f>
        <v>#DIV/0!</v>
      </c>
      <c r="J23" s="179"/>
      <c r="K23" s="168"/>
      <c r="L23" s="168"/>
    </row>
    <row r="24" spans="1:12" x14ac:dyDescent="0.2">
      <c r="A24" s="168"/>
      <c r="B24" s="168"/>
      <c r="C24" s="2"/>
      <c r="D24" s="179"/>
      <c r="F24" s="101"/>
      <c r="G24" s="2"/>
      <c r="H24" s="179"/>
      <c r="I24" s="2"/>
      <c r="J24" s="179"/>
      <c r="K24" s="168"/>
      <c r="L24" s="168"/>
    </row>
    <row r="25" spans="1:12" x14ac:dyDescent="0.2">
      <c r="A25" s="2"/>
      <c r="B25" s="2"/>
      <c r="C25" s="2"/>
      <c r="D25" s="2"/>
      <c r="E25" s="188"/>
      <c r="F25" s="101"/>
      <c r="G25" s="188"/>
      <c r="H25" s="2"/>
      <c r="I25" s="2"/>
      <c r="J25" s="2"/>
      <c r="K25" s="2"/>
      <c r="L25" s="2"/>
    </row>
    <row r="26" spans="1:12" x14ac:dyDescent="0.2">
      <c r="A26" s="165" t="s">
        <v>304</v>
      </c>
      <c r="B26" s="2"/>
      <c r="C26" s="2"/>
      <c r="D26" s="2"/>
      <c r="E26" s="2"/>
      <c r="F26" s="101"/>
      <c r="G26" s="2"/>
      <c r="H26" s="2"/>
      <c r="I26" s="2"/>
      <c r="J26" s="2"/>
      <c r="K26" s="2"/>
      <c r="L26" s="2"/>
    </row>
    <row r="27" spans="1:12" x14ac:dyDescent="0.2">
      <c r="A27" s="2" t="s">
        <v>226</v>
      </c>
      <c r="B27" s="2"/>
      <c r="C27" s="2"/>
      <c r="D27" s="2"/>
      <c r="E27" s="165"/>
      <c r="F27" s="205"/>
      <c r="G27" s="2"/>
      <c r="H27" s="2"/>
      <c r="I27" s="2"/>
      <c r="J27" s="2"/>
      <c r="K27" s="2"/>
      <c r="L27" s="2"/>
    </row>
    <row r="28" spans="1:12" x14ac:dyDescent="0.2">
      <c r="A28" s="168"/>
      <c r="B28" s="2"/>
      <c r="C28" s="2"/>
      <c r="D28" s="2"/>
      <c r="E28" s="2"/>
      <c r="F28" s="101"/>
      <c r="G28" s="167"/>
      <c r="H28" s="2"/>
      <c r="I28" s="2"/>
      <c r="J28" s="2"/>
      <c r="K28" s="2"/>
      <c r="L28" s="2"/>
    </row>
    <row r="29" spans="1:12" x14ac:dyDescent="0.2">
      <c r="A29" s="166"/>
      <c r="B29" s="2"/>
      <c r="C29" s="2"/>
      <c r="D29" s="2"/>
      <c r="E29" s="165"/>
      <c r="F29" s="205"/>
      <c r="G29" s="2"/>
      <c r="H29" s="2"/>
      <c r="I29" s="2"/>
      <c r="J29" s="168"/>
      <c r="K29" s="168"/>
      <c r="L29" s="2"/>
    </row>
    <row r="30" spans="1:12" x14ac:dyDescent="0.2">
      <c r="A30" s="169" t="s">
        <v>18</v>
      </c>
      <c r="B30" s="162" t="s">
        <v>213</v>
      </c>
      <c r="C30" s="162" t="s">
        <v>19</v>
      </c>
      <c r="D30" s="170" t="s">
        <v>227</v>
      </c>
      <c r="E30" s="195" t="s">
        <v>4</v>
      </c>
      <c r="F30" s="202" t="s">
        <v>5</v>
      </c>
      <c r="G30" s="195" t="s">
        <v>3</v>
      </c>
      <c r="H30" s="171" t="s">
        <v>6</v>
      </c>
      <c r="I30" s="171" t="s">
        <v>9</v>
      </c>
      <c r="J30" s="180"/>
      <c r="K30" s="180"/>
      <c r="L30" s="2"/>
    </row>
    <row r="31" spans="1:12" x14ac:dyDescent="0.2">
      <c r="A31" s="171" t="s">
        <v>218</v>
      </c>
      <c r="B31" s="172" t="s">
        <v>223</v>
      </c>
      <c r="C31" s="172"/>
      <c r="D31" s="173"/>
      <c r="E31" s="195"/>
      <c r="F31" s="202"/>
      <c r="G31" s="207" t="e">
        <f t="shared" ref="G31:H33" si="2">E31/D31</f>
        <v>#DIV/0!</v>
      </c>
      <c r="H31" s="208" t="e">
        <f t="shared" si="2"/>
        <v>#DIV/0!</v>
      </c>
      <c r="I31" s="202" t="e">
        <f>F31/(D31/1000)</f>
        <v>#DIV/0!</v>
      </c>
      <c r="J31" s="181"/>
      <c r="K31" s="180"/>
      <c r="L31" s="2"/>
    </row>
    <row r="32" spans="1:12" x14ac:dyDescent="0.2">
      <c r="A32" s="171" t="s">
        <v>228</v>
      </c>
      <c r="B32" s="172" t="s">
        <v>221</v>
      </c>
      <c r="C32" s="172"/>
      <c r="D32" s="182"/>
      <c r="E32" s="195"/>
      <c r="F32" s="202"/>
      <c r="G32" s="207" t="e">
        <f t="shared" si="2"/>
        <v>#DIV/0!</v>
      </c>
      <c r="H32" s="208" t="e">
        <f t="shared" si="2"/>
        <v>#DIV/0!</v>
      </c>
      <c r="I32" s="202" t="e">
        <f>F32/(D32/1000)</f>
        <v>#DIV/0!</v>
      </c>
      <c r="J32" s="181"/>
      <c r="K32" s="183"/>
      <c r="L32" s="2"/>
    </row>
    <row r="33" spans="1:12" x14ac:dyDescent="0.2">
      <c r="A33" s="171" t="s">
        <v>251</v>
      </c>
      <c r="B33" s="178"/>
      <c r="C33" s="185"/>
      <c r="D33" s="184"/>
      <c r="E33" s="195"/>
      <c r="F33" s="202"/>
      <c r="G33" s="207" t="e">
        <f t="shared" si="2"/>
        <v>#DIV/0!</v>
      </c>
      <c r="H33" s="208" t="e">
        <f t="shared" si="2"/>
        <v>#DIV/0!</v>
      </c>
      <c r="I33" s="202" t="e">
        <f>F33/(D33/1000)</f>
        <v>#DIV/0!</v>
      </c>
      <c r="J33" s="186"/>
      <c r="K33" s="186"/>
      <c r="L33" s="2"/>
    </row>
    <row r="34" spans="1:12" x14ac:dyDescent="0.2">
      <c r="A34" s="168"/>
      <c r="B34" s="179"/>
      <c r="C34" s="187"/>
      <c r="D34" s="186"/>
      <c r="F34" s="202"/>
      <c r="I34" s="2"/>
      <c r="J34" s="186"/>
      <c r="K34" s="186"/>
      <c r="L34" s="2"/>
    </row>
    <row r="35" spans="1:12" x14ac:dyDescent="0.2">
      <c r="A35" s="171" t="s">
        <v>229</v>
      </c>
      <c r="B35" s="171" t="s">
        <v>230</v>
      </c>
      <c r="C35" s="171"/>
      <c r="D35" s="178"/>
      <c r="E35" s="195"/>
      <c r="F35" s="202"/>
      <c r="G35" s="207" t="e">
        <f>E35/D35</f>
        <v>#DIV/0!</v>
      </c>
      <c r="H35" s="208" t="e">
        <f>F35/E35</f>
        <v>#DIV/0!</v>
      </c>
      <c r="I35" s="202" t="e">
        <f>F35/(D35/1000)</f>
        <v>#DIV/0!</v>
      </c>
      <c r="J35" s="168"/>
      <c r="K35" s="168"/>
      <c r="L35" s="2"/>
    </row>
    <row r="36" spans="1:12" x14ac:dyDescent="0.2">
      <c r="A36" s="171" t="s">
        <v>252</v>
      </c>
      <c r="B36" s="171" t="s">
        <v>230</v>
      </c>
      <c r="C36" s="171"/>
      <c r="D36" s="189"/>
      <c r="E36" s="195"/>
      <c r="F36" s="202"/>
      <c r="G36" s="207" t="e">
        <f>E36/D36</f>
        <v>#DIV/0!</v>
      </c>
      <c r="H36" s="208" t="e">
        <f>F36/E36</f>
        <v>#DIV/0!</v>
      </c>
      <c r="I36" s="202" t="e">
        <f>F36/(D36/1000)</f>
        <v>#DIV/0!</v>
      </c>
      <c r="J36" s="2"/>
      <c r="K36" s="2"/>
      <c r="L36" s="2"/>
    </row>
    <row r="37" spans="1:12" x14ac:dyDescent="0.2">
      <c r="A37" s="165"/>
      <c r="B37" s="2"/>
      <c r="C37" s="188"/>
      <c r="D37" s="188"/>
      <c r="E37" s="2"/>
      <c r="F37" s="247"/>
      <c r="I37" s="2"/>
      <c r="J37" s="2"/>
      <c r="K37" s="2"/>
      <c r="L37" s="2"/>
    </row>
    <row r="38" spans="1:12" x14ac:dyDescent="0.2">
      <c r="A38" s="165"/>
      <c r="B38" s="2"/>
      <c r="C38" s="188"/>
      <c r="D38" s="2"/>
      <c r="E38" s="2"/>
      <c r="F38" s="247"/>
      <c r="I38" s="2"/>
      <c r="J38" s="2"/>
      <c r="K38" s="2"/>
      <c r="L38" s="2"/>
    </row>
    <row r="39" spans="1:12" x14ac:dyDescent="0.2">
      <c r="A39" s="2"/>
      <c r="B39" s="2"/>
      <c r="C39" s="2"/>
      <c r="D39" s="2"/>
      <c r="E39" s="2"/>
      <c r="F39" s="247"/>
      <c r="G39" s="2"/>
      <c r="H39" s="2"/>
      <c r="I39" s="2"/>
      <c r="J39" s="2"/>
      <c r="K39" s="2"/>
      <c r="L39" s="2"/>
    </row>
    <row r="40" spans="1:12" x14ac:dyDescent="0.2">
      <c r="A40" s="165" t="s">
        <v>231</v>
      </c>
      <c r="B40" s="2"/>
      <c r="C40" s="2"/>
      <c r="D40" s="165"/>
      <c r="E40" s="2"/>
      <c r="F40" s="247"/>
      <c r="G40" s="2"/>
      <c r="H40" s="2"/>
      <c r="I40" s="2"/>
      <c r="J40" s="2"/>
      <c r="K40" s="2"/>
      <c r="L40" s="2"/>
    </row>
    <row r="41" spans="1:12" x14ac:dyDescent="0.2">
      <c r="A41" s="2" t="s">
        <v>232</v>
      </c>
      <c r="B41" s="2"/>
      <c r="C41" s="2"/>
      <c r="D41" s="2"/>
      <c r="E41" s="165"/>
      <c r="F41" s="247"/>
      <c r="G41" s="2"/>
      <c r="H41" s="2"/>
      <c r="I41" s="2"/>
      <c r="J41" s="2"/>
      <c r="K41" s="2"/>
      <c r="L41" s="2"/>
    </row>
    <row r="42" spans="1:12" x14ac:dyDescent="0.2">
      <c r="A42" s="168"/>
      <c r="B42" s="2"/>
      <c r="C42" s="2"/>
      <c r="D42" s="2"/>
      <c r="E42" s="2"/>
      <c r="F42" s="247"/>
      <c r="G42" s="167"/>
      <c r="H42" s="2"/>
      <c r="I42" s="2"/>
      <c r="J42" s="2"/>
      <c r="K42" s="2"/>
      <c r="L42" s="2"/>
    </row>
    <row r="43" spans="1:12" x14ac:dyDescent="0.2">
      <c r="A43" s="166"/>
      <c r="B43" s="2"/>
      <c r="C43" s="196" t="s">
        <v>233</v>
      </c>
      <c r="D43" s="197"/>
      <c r="E43" s="197"/>
      <c r="F43" s="246"/>
      <c r="I43" s="399"/>
      <c r="J43" s="399"/>
      <c r="K43" s="399"/>
      <c r="L43" s="2"/>
    </row>
    <row r="44" spans="1:12" x14ac:dyDescent="0.2">
      <c r="A44" s="198" t="s">
        <v>18</v>
      </c>
      <c r="B44" s="199" t="s">
        <v>213</v>
      </c>
      <c r="C44" s="199" t="s">
        <v>19</v>
      </c>
      <c r="D44" s="200" t="s">
        <v>227</v>
      </c>
      <c r="E44" s="195" t="s">
        <v>4</v>
      </c>
      <c r="F44" s="202" t="s">
        <v>5</v>
      </c>
      <c r="G44" s="195" t="s">
        <v>3</v>
      </c>
      <c r="H44" s="171" t="s">
        <v>6</v>
      </c>
      <c r="I44" s="171" t="s">
        <v>9</v>
      </c>
      <c r="J44" s="180"/>
      <c r="K44" s="86"/>
      <c r="L44" s="2"/>
    </row>
    <row r="45" spans="1:12" x14ac:dyDescent="0.2">
      <c r="A45" s="171" t="s">
        <v>218</v>
      </c>
      <c r="B45" s="172" t="s">
        <v>223</v>
      </c>
      <c r="C45" s="172"/>
      <c r="D45" s="201"/>
      <c r="E45" s="195"/>
      <c r="F45" s="245"/>
      <c r="G45" s="207" t="e">
        <f>E45/D45</f>
        <v>#DIV/0!</v>
      </c>
      <c r="H45" s="208" t="e">
        <f>F45/E45</f>
        <v>#DIV/0!</v>
      </c>
      <c r="I45" s="202" t="e">
        <f>F45/(D45/1000)</f>
        <v>#DIV/0!</v>
      </c>
      <c r="J45" s="190"/>
      <c r="K45" s="176"/>
      <c r="L45" s="2"/>
    </row>
    <row r="46" spans="1:12" x14ac:dyDescent="0.2">
      <c r="A46" s="171" t="s">
        <v>225</v>
      </c>
      <c r="B46" s="178"/>
      <c r="C46" s="184"/>
      <c r="D46" s="184"/>
      <c r="E46" s="248"/>
      <c r="F46" s="202"/>
      <c r="G46" s="249" t="e">
        <f>E46/D46</f>
        <v>#DIV/0!</v>
      </c>
      <c r="H46" s="208" t="e">
        <f>F46/E46</f>
        <v>#DIV/0!</v>
      </c>
      <c r="I46" s="202" t="e">
        <f>F46/(D46/1000)</f>
        <v>#DIV/0!</v>
      </c>
      <c r="J46" s="186"/>
      <c r="K46" s="187"/>
      <c r="L46" s="2"/>
    </row>
    <row r="47" spans="1:12" x14ac:dyDescent="0.2">
      <c r="A47" s="168"/>
      <c r="B47" s="179"/>
      <c r="C47" s="168"/>
      <c r="D47" s="179"/>
      <c r="E47" s="186"/>
      <c r="F47" s="247"/>
      <c r="G47" s="187"/>
      <c r="H47" s="186"/>
      <c r="I47" s="186"/>
      <c r="J47" s="186"/>
      <c r="K47" s="2"/>
      <c r="L47" s="2"/>
    </row>
    <row r="48" spans="1:12" x14ac:dyDescent="0.2">
      <c r="F48" s="247"/>
    </row>
    <row r="49" spans="6:6" x14ac:dyDescent="0.2">
      <c r="F49" s="247"/>
    </row>
    <row r="50" spans="6:6" x14ac:dyDescent="0.2">
      <c r="F50" s="247"/>
    </row>
    <row r="51" spans="6:6" x14ac:dyDescent="0.2">
      <c r="F51" s="247"/>
    </row>
    <row r="52" spans="6:6" x14ac:dyDescent="0.2">
      <c r="F52" s="247"/>
    </row>
    <row r="53" spans="6:6" x14ac:dyDescent="0.2">
      <c r="F53" s="247"/>
    </row>
    <row r="54" spans="6:6" x14ac:dyDescent="0.2">
      <c r="F54" s="247"/>
    </row>
    <row r="55" spans="6:6" x14ac:dyDescent="0.2">
      <c r="F55" s="247"/>
    </row>
    <row r="56" spans="6:6" x14ac:dyDescent="0.2">
      <c r="F56" s="247"/>
    </row>
    <row r="57" spans="6:6" x14ac:dyDescent="0.2">
      <c r="F57" s="247"/>
    </row>
    <row r="58" spans="6:6" x14ac:dyDescent="0.2">
      <c r="F58" s="247"/>
    </row>
    <row r="59" spans="6:6" x14ac:dyDescent="0.2">
      <c r="F59" s="247"/>
    </row>
    <row r="60" spans="6:6" x14ac:dyDescent="0.2">
      <c r="F60" s="247"/>
    </row>
    <row r="61" spans="6:6" x14ac:dyDescent="0.2">
      <c r="F61" s="247"/>
    </row>
    <row r="62" spans="6:6" x14ac:dyDescent="0.2">
      <c r="F62" s="247"/>
    </row>
    <row r="63" spans="6:6" x14ac:dyDescent="0.2">
      <c r="F63" s="194"/>
    </row>
    <row r="64" spans="6:6" x14ac:dyDescent="0.2">
      <c r="F64" s="194"/>
    </row>
    <row r="65" spans="6:6" x14ac:dyDescent="0.2">
      <c r="F65" s="194"/>
    </row>
    <row r="66" spans="6:6" x14ac:dyDescent="0.2">
      <c r="F66" s="194"/>
    </row>
  </sheetData>
  <mergeCells count="1">
    <mergeCell ref="I43:K43"/>
  </mergeCells>
  <phoneticPr fontId="3" type="noConversion"/>
  <pageMargins left="0.28999999999999998" right="0.24" top="0.64" bottom="0.69" header="0.5" footer="0.5"/>
  <pageSetup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selection activeCell="E1" sqref="E1"/>
    </sheetView>
  </sheetViews>
  <sheetFormatPr defaultColWidth="9.140625" defaultRowHeight="12.75" x14ac:dyDescent="0.2"/>
  <cols>
    <col min="1" max="1" width="30.5703125" style="155" customWidth="1"/>
    <col min="2" max="2" width="21.140625" style="155" customWidth="1"/>
    <col min="3" max="16384" width="9.140625" style="155"/>
  </cols>
  <sheetData>
    <row r="1" spans="1:11" ht="15.75" x14ac:dyDescent="0.25">
      <c r="A1" s="163" t="s">
        <v>247</v>
      </c>
      <c r="B1" s="2"/>
      <c r="C1" s="2"/>
      <c r="D1" s="2"/>
      <c r="E1" s="2"/>
      <c r="F1" s="2"/>
      <c r="G1" s="2"/>
      <c r="H1" s="2"/>
      <c r="I1" s="2"/>
      <c r="J1" s="2"/>
    </row>
    <row r="2" spans="1:11" ht="18" x14ac:dyDescent="0.25">
      <c r="A2" s="163"/>
      <c r="B2" s="2"/>
      <c r="C2" s="2"/>
      <c r="D2" s="2"/>
      <c r="E2" s="164"/>
      <c r="F2" s="2"/>
      <c r="G2" s="2"/>
      <c r="H2" s="2"/>
      <c r="I2" s="2"/>
      <c r="J2" s="2"/>
    </row>
    <row r="3" spans="1:11" x14ac:dyDescent="0.2">
      <c r="A3" s="165" t="s">
        <v>254</v>
      </c>
      <c r="B3" s="2"/>
      <c r="C3" s="2"/>
      <c r="D3" s="165"/>
      <c r="E3" s="2"/>
      <c r="F3" s="2"/>
      <c r="G3" s="2"/>
      <c r="H3" s="2"/>
      <c r="I3" s="2"/>
      <c r="J3" s="2"/>
    </row>
    <row r="4" spans="1:11" x14ac:dyDescent="0.2">
      <c r="A4" s="2" t="s">
        <v>235</v>
      </c>
      <c r="B4" s="2"/>
      <c r="C4" s="2"/>
      <c r="D4" s="2"/>
      <c r="E4" s="2"/>
      <c r="F4" s="2"/>
      <c r="G4" s="2"/>
      <c r="H4" s="2"/>
      <c r="I4" s="2"/>
      <c r="J4" s="2"/>
    </row>
    <row r="5" spans="1:11" x14ac:dyDescent="0.2">
      <c r="A5" s="2" t="s">
        <v>236</v>
      </c>
      <c r="B5" s="2"/>
      <c r="C5" s="2"/>
      <c r="D5" s="2"/>
      <c r="E5" s="2"/>
      <c r="F5" s="2"/>
      <c r="G5" s="2"/>
      <c r="H5" s="2"/>
      <c r="I5" s="2"/>
      <c r="J5" s="2"/>
    </row>
    <row r="6" spans="1:11" x14ac:dyDescent="0.2">
      <c r="A6" s="191"/>
      <c r="B6" s="171"/>
      <c r="C6" s="209"/>
      <c r="D6" s="210"/>
      <c r="E6" s="212"/>
      <c r="F6" s="211"/>
      <c r="G6" s="403"/>
      <c r="H6" s="404"/>
      <c r="I6" s="211"/>
      <c r="J6" s="168"/>
    </row>
    <row r="7" spans="1:11" x14ac:dyDescent="0.2">
      <c r="A7" s="171" t="s">
        <v>18</v>
      </c>
      <c r="B7" s="172" t="s">
        <v>19</v>
      </c>
      <c r="C7" s="172" t="s">
        <v>2</v>
      </c>
      <c r="D7" s="195" t="s">
        <v>4</v>
      </c>
      <c r="E7" s="202" t="s">
        <v>5</v>
      </c>
      <c r="F7" s="195" t="s">
        <v>3</v>
      </c>
      <c r="G7" s="171" t="s">
        <v>6</v>
      </c>
      <c r="H7" s="171" t="s">
        <v>9</v>
      </c>
      <c r="I7" s="176"/>
      <c r="J7" s="168"/>
      <c r="K7" s="194"/>
    </row>
    <row r="8" spans="1:11" x14ac:dyDescent="0.2">
      <c r="A8" s="174" t="s">
        <v>237</v>
      </c>
      <c r="B8" s="171"/>
      <c r="C8" s="189"/>
      <c r="D8" s="195"/>
      <c r="E8" s="202"/>
      <c r="F8" s="207" t="e">
        <f t="shared" ref="F8:G10" si="0">D8/C8</f>
        <v>#DIV/0!</v>
      </c>
      <c r="G8" s="208" t="e">
        <f t="shared" si="0"/>
        <v>#DIV/0!</v>
      </c>
      <c r="H8" s="202" t="e">
        <f>E8/(C8/1000)</f>
        <v>#DIV/0!</v>
      </c>
      <c r="I8" s="192"/>
      <c r="J8" s="168"/>
      <c r="K8" s="194"/>
    </row>
    <row r="9" spans="1:11" x14ac:dyDescent="0.2">
      <c r="A9" s="174" t="s">
        <v>238</v>
      </c>
      <c r="B9" s="171"/>
      <c r="C9" s="189"/>
      <c r="D9" s="195"/>
      <c r="E9" s="202"/>
      <c r="F9" s="207" t="e">
        <f t="shared" si="0"/>
        <v>#DIV/0!</v>
      </c>
      <c r="G9" s="208" t="e">
        <f t="shared" si="0"/>
        <v>#DIV/0!</v>
      </c>
      <c r="H9" s="202" t="e">
        <f>E9/(C9/1000)</f>
        <v>#DIV/0!</v>
      </c>
      <c r="I9" s="192"/>
      <c r="J9" s="168"/>
      <c r="K9" s="194"/>
    </row>
    <row r="10" spans="1:11" x14ac:dyDescent="0.2">
      <c r="A10" s="171" t="s">
        <v>225</v>
      </c>
      <c r="B10" s="193"/>
      <c r="C10" s="193">
        <f>SUM(C8:C9)</f>
        <v>0</v>
      </c>
      <c r="D10" s="195">
        <f>SUM(D8:D9)</f>
        <v>0</v>
      </c>
      <c r="E10" s="204">
        <f>SUM(E8:E9)</f>
        <v>0</v>
      </c>
      <c r="F10" s="207" t="e">
        <f t="shared" si="0"/>
        <v>#DIV/0!</v>
      </c>
      <c r="G10" s="208" t="e">
        <f t="shared" si="0"/>
        <v>#DIV/0!</v>
      </c>
      <c r="H10" s="202" t="e">
        <f>E10/(C10/1000)</f>
        <v>#DIV/0!</v>
      </c>
      <c r="I10" s="192"/>
      <c r="J10" s="168"/>
      <c r="K10" s="194"/>
    </row>
    <row r="11" spans="1:11" x14ac:dyDescent="0.2">
      <c r="A11" s="191"/>
      <c r="B11" s="2"/>
      <c r="C11" s="2"/>
      <c r="D11" s="192"/>
      <c r="E11" s="213"/>
      <c r="F11" s="168"/>
      <c r="G11" s="192"/>
      <c r="H11" s="168"/>
      <c r="I11" s="168"/>
      <c r="J11" s="168"/>
      <c r="K11" s="194"/>
    </row>
    <row r="12" spans="1:11" x14ac:dyDescent="0.2">
      <c r="A12" s="165" t="s">
        <v>255</v>
      </c>
      <c r="B12" s="2"/>
      <c r="C12" s="2"/>
      <c r="D12" s="192"/>
      <c r="E12" s="213"/>
      <c r="F12" s="168"/>
      <c r="G12" s="192"/>
      <c r="H12" s="168"/>
      <c r="I12" s="168"/>
      <c r="J12" s="168"/>
      <c r="K12" s="194"/>
    </row>
    <row r="13" spans="1:11" x14ac:dyDescent="0.2">
      <c r="A13" s="191"/>
      <c r="B13" s="2"/>
      <c r="C13" s="2"/>
      <c r="D13" s="192"/>
      <c r="E13" s="213"/>
      <c r="F13" s="168"/>
      <c r="G13" s="192"/>
      <c r="H13" s="168"/>
      <c r="I13" s="168"/>
      <c r="J13" s="168"/>
      <c r="K13" s="194"/>
    </row>
    <row r="14" spans="1:11" x14ac:dyDescent="0.2">
      <c r="A14" s="171" t="s">
        <v>18</v>
      </c>
      <c r="B14" s="172" t="s">
        <v>19</v>
      </c>
      <c r="C14" s="172" t="s">
        <v>2</v>
      </c>
      <c r="D14" s="195" t="s">
        <v>4</v>
      </c>
      <c r="E14" s="202" t="s">
        <v>5</v>
      </c>
      <c r="F14" s="195" t="s">
        <v>3</v>
      </c>
      <c r="G14" s="171" t="s">
        <v>6</v>
      </c>
      <c r="H14" s="171" t="s">
        <v>9</v>
      </c>
      <c r="I14" s="176"/>
      <c r="J14" s="168"/>
      <c r="K14" s="194"/>
    </row>
    <row r="15" spans="1:11" x14ac:dyDescent="0.2">
      <c r="A15" s="174" t="s">
        <v>237</v>
      </c>
      <c r="B15" s="171"/>
      <c r="C15" s="189"/>
      <c r="D15" s="195"/>
      <c r="E15" s="202"/>
      <c r="F15" s="207" t="e">
        <f t="shared" ref="F15:G17" si="1">D15/C15</f>
        <v>#DIV/0!</v>
      </c>
      <c r="G15" s="208" t="e">
        <f t="shared" si="1"/>
        <v>#DIV/0!</v>
      </c>
      <c r="H15" s="202" t="e">
        <f>E15/(C15/1000)</f>
        <v>#DIV/0!</v>
      </c>
      <c r="I15" s="192"/>
      <c r="J15" s="168"/>
      <c r="K15" s="194"/>
    </row>
    <row r="16" spans="1:11" x14ac:dyDescent="0.2">
      <c r="A16" s="174" t="s">
        <v>238</v>
      </c>
      <c r="B16" s="171"/>
      <c r="C16" s="189"/>
      <c r="D16" s="195"/>
      <c r="E16" s="202"/>
      <c r="F16" s="207" t="e">
        <f t="shared" si="1"/>
        <v>#DIV/0!</v>
      </c>
      <c r="G16" s="208" t="e">
        <f t="shared" si="1"/>
        <v>#DIV/0!</v>
      </c>
      <c r="H16" s="202" t="e">
        <f>E16/(C16/1000)</f>
        <v>#DIV/0!</v>
      </c>
      <c r="I16" s="192"/>
      <c r="J16" s="168"/>
      <c r="K16" s="194"/>
    </row>
    <row r="17" spans="1:11" x14ac:dyDescent="0.2">
      <c r="A17" s="171" t="s">
        <v>225</v>
      </c>
      <c r="B17" s="193"/>
      <c r="C17" s="193">
        <f>SUM(C15:C16)</f>
        <v>0</v>
      </c>
      <c r="D17" s="195">
        <f>SUM(D15:D16)</f>
        <v>0</v>
      </c>
      <c r="E17" s="204">
        <f>SUM(E15:E16)</f>
        <v>0</v>
      </c>
      <c r="F17" s="207" t="e">
        <f t="shared" si="1"/>
        <v>#DIV/0!</v>
      </c>
      <c r="G17" s="208" t="e">
        <f t="shared" si="1"/>
        <v>#DIV/0!</v>
      </c>
      <c r="H17" s="202" t="e">
        <f>E17/(C17/1000)</f>
        <v>#DIV/0!</v>
      </c>
      <c r="I17" s="192"/>
      <c r="J17" s="168"/>
      <c r="K17" s="194"/>
    </row>
    <row r="18" spans="1:11" x14ac:dyDescent="0.2">
      <c r="A18" s="191"/>
      <c r="B18" s="2"/>
      <c r="C18" s="2"/>
      <c r="D18" s="192"/>
      <c r="E18" s="213"/>
      <c r="F18" s="168"/>
      <c r="G18" s="192"/>
      <c r="H18" s="168"/>
      <c r="I18" s="168"/>
      <c r="J18" s="168"/>
      <c r="K18" s="194"/>
    </row>
    <row r="19" spans="1:11" x14ac:dyDescent="0.2">
      <c r="A19" s="174" t="s">
        <v>52</v>
      </c>
      <c r="B19" s="171"/>
      <c r="C19" s="214">
        <f>+C17+C10</f>
        <v>0</v>
      </c>
      <c r="D19" s="214">
        <f>+D17+D10</f>
        <v>0</v>
      </c>
      <c r="E19" s="204">
        <f>+E17+E10</f>
        <v>0</v>
      </c>
      <c r="F19" s="207" t="e">
        <f>D19/C19</f>
        <v>#DIV/0!</v>
      </c>
      <c r="G19" s="208" t="e">
        <f>E19/D19</f>
        <v>#DIV/0!</v>
      </c>
      <c r="H19" s="202" t="e">
        <f>E19/(C19/1000)</f>
        <v>#DIV/0!</v>
      </c>
      <c r="I19" s="168"/>
      <c r="J19" s="168"/>
      <c r="K19" s="194"/>
    </row>
    <row r="20" spans="1:11" x14ac:dyDescent="0.2">
      <c r="A20" s="191"/>
      <c r="B20" s="2"/>
      <c r="C20" s="2"/>
      <c r="D20" s="103"/>
      <c r="E20" s="101"/>
      <c r="F20" s="168"/>
      <c r="G20" s="192"/>
      <c r="H20" s="168"/>
      <c r="I20" s="168"/>
      <c r="J20" s="168"/>
    </row>
    <row r="21" spans="1:11" x14ac:dyDescent="0.2">
      <c r="A21" s="191"/>
      <c r="B21" s="2"/>
      <c r="C21" s="2"/>
      <c r="D21" s="103"/>
      <c r="E21" s="101"/>
      <c r="F21" s="168"/>
      <c r="G21" s="192"/>
      <c r="H21" s="168"/>
      <c r="I21" s="168"/>
      <c r="J21" s="168"/>
    </row>
    <row r="22" spans="1:11" x14ac:dyDescent="0.2">
      <c r="A22" s="191"/>
      <c r="B22" s="2"/>
      <c r="C22" s="2"/>
      <c r="D22" s="2"/>
      <c r="E22" s="2"/>
      <c r="F22" s="168"/>
      <c r="G22" s="168"/>
      <c r="H22" s="168"/>
      <c r="I22" s="168"/>
      <c r="J22" s="168"/>
    </row>
    <row r="23" spans="1:11" x14ac:dyDescent="0.2">
      <c r="A23" s="165" t="s">
        <v>239</v>
      </c>
      <c r="B23" s="2"/>
      <c r="C23" s="2"/>
      <c r="D23" s="165"/>
      <c r="E23" s="2"/>
      <c r="F23" s="168"/>
      <c r="G23" s="168"/>
      <c r="H23" s="168"/>
      <c r="I23" s="168"/>
      <c r="J23" s="168"/>
    </row>
    <row r="24" spans="1:11" x14ac:dyDescent="0.2">
      <c r="A24" s="2" t="s">
        <v>240</v>
      </c>
      <c r="B24" s="2"/>
      <c r="C24" s="2"/>
      <c r="D24" s="2"/>
      <c r="E24" s="2"/>
      <c r="F24" s="168"/>
      <c r="G24" s="2"/>
      <c r="H24" s="2"/>
      <c r="I24" s="2"/>
      <c r="J24" s="2"/>
    </row>
    <row r="25" spans="1:11" x14ac:dyDescent="0.2">
      <c r="A25" s="2"/>
      <c r="B25" s="2"/>
      <c r="C25" s="2"/>
      <c r="D25" s="2"/>
      <c r="E25" s="2"/>
      <c r="F25" s="168"/>
      <c r="G25" s="2"/>
      <c r="H25" s="2"/>
      <c r="I25" s="2"/>
      <c r="J25" s="2"/>
    </row>
    <row r="26" spans="1:11" x14ac:dyDescent="0.2">
      <c r="A26" s="191"/>
      <c r="B26" s="171"/>
      <c r="C26" s="400"/>
      <c r="D26" s="401"/>
      <c r="E26" s="402"/>
      <c r="F26" s="168"/>
      <c r="G26" s="2"/>
      <c r="H26" s="2"/>
      <c r="I26" s="2"/>
      <c r="J26" s="2"/>
    </row>
    <row r="27" spans="1:11" x14ac:dyDescent="0.2">
      <c r="A27" s="171" t="s">
        <v>18</v>
      </c>
      <c r="B27" s="171" t="s">
        <v>19</v>
      </c>
      <c r="C27" s="171" t="s">
        <v>2</v>
      </c>
      <c r="D27" s="195" t="s">
        <v>4</v>
      </c>
      <c r="E27" s="202" t="s">
        <v>5</v>
      </c>
      <c r="F27" s="195" t="s">
        <v>3</v>
      </c>
      <c r="G27" s="171" t="s">
        <v>6</v>
      </c>
      <c r="H27" s="171" t="s">
        <v>9</v>
      </c>
      <c r="I27" s="2"/>
      <c r="J27" s="2"/>
    </row>
    <row r="28" spans="1:11" x14ac:dyDescent="0.2">
      <c r="A28" s="171" t="s">
        <v>241</v>
      </c>
      <c r="B28" s="171" t="s">
        <v>242</v>
      </c>
      <c r="C28" s="201"/>
      <c r="D28" s="195"/>
      <c r="E28" s="204"/>
      <c r="F28" s="207" t="e">
        <f>D28/C28</f>
        <v>#DIV/0!</v>
      </c>
      <c r="G28" s="208" t="e">
        <f>E28/D28</f>
        <v>#DIV/0!</v>
      </c>
      <c r="H28" s="202" t="e">
        <f>E28/(C28/1000)</f>
        <v>#DIV/0!</v>
      </c>
      <c r="I28" s="2"/>
      <c r="J28" s="2"/>
    </row>
    <row r="29" spans="1:11" x14ac:dyDescent="0.2">
      <c r="A29" s="171" t="s">
        <v>225</v>
      </c>
      <c r="B29" s="193"/>
      <c r="C29" s="193">
        <f>SUM(C28:C28)</f>
        <v>0</v>
      </c>
      <c r="D29" s="171"/>
      <c r="E29" s="193"/>
      <c r="F29" s="171"/>
      <c r="G29" s="171"/>
      <c r="H29" s="171"/>
      <c r="I29" s="2"/>
      <c r="J29" s="2"/>
    </row>
    <row r="30" spans="1:11" x14ac:dyDescent="0.2">
      <c r="A30" s="191"/>
      <c r="B30" s="2"/>
      <c r="C30" s="2"/>
      <c r="D30" s="2"/>
      <c r="E30" s="2"/>
      <c r="F30" s="168"/>
      <c r="G30" s="2"/>
      <c r="H30" s="2"/>
      <c r="I30" s="2"/>
      <c r="J30" s="2"/>
    </row>
    <row r="31" spans="1:1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1" x14ac:dyDescent="0.2">
      <c r="A32" s="165" t="s">
        <v>243</v>
      </c>
      <c r="B32" s="2"/>
      <c r="C32" s="2"/>
      <c r="D32" s="165"/>
      <c r="E32" s="2"/>
      <c r="F32" s="2"/>
      <c r="G32" s="2"/>
      <c r="H32" s="2"/>
      <c r="I32" s="2"/>
      <c r="J32" s="2"/>
    </row>
    <row r="33" spans="1:10" x14ac:dyDescent="0.2">
      <c r="A33" s="2" t="s">
        <v>234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 t="s">
        <v>244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191"/>
      <c r="B37" s="171"/>
      <c r="C37" s="400"/>
      <c r="D37" s="401"/>
      <c r="E37" s="402"/>
      <c r="F37" s="2"/>
      <c r="G37" s="2"/>
      <c r="H37" s="2"/>
      <c r="I37" s="2"/>
      <c r="J37" s="2"/>
    </row>
    <row r="38" spans="1:10" x14ac:dyDescent="0.2">
      <c r="A38" s="171" t="s">
        <v>18</v>
      </c>
      <c r="B38" s="171" t="s">
        <v>19</v>
      </c>
      <c r="C38" s="171" t="s">
        <v>2</v>
      </c>
      <c r="D38" s="195" t="s">
        <v>4</v>
      </c>
      <c r="E38" s="202" t="s">
        <v>5</v>
      </c>
      <c r="F38" s="195" t="s">
        <v>3</v>
      </c>
      <c r="G38" s="171" t="s">
        <v>6</v>
      </c>
      <c r="H38" s="171" t="s">
        <v>9</v>
      </c>
      <c r="I38" s="2"/>
      <c r="J38" s="2"/>
    </row>
    <row r="39" spans="1:10" x14ac:dyDescent="0.2">
      <c r="A39" s="171" t="s">
        <v>245</v>
      </c>
      <c r="B39" s="171" t="s">
        <v>246</v>
      </c>
      <c r="C39" s="201"/>
      <c r="D39" s="195"/>
      <c r="E39" s="204"/>
      <c r="F39" s="207" t="e">
        <f>D39/C39</f>
        <v>#DIV/0!</v>
      </c>
      <c r="G39" s="208" t="e">
        <f>E39/D39</f>
        <v>#DIV/0!</v>
      </c>
      <c r="H39" s="202" t="e">
        <f>E39/(C39/1000)</f>
        <v>#DIV/0!</v>
      </c>
      <c r="I39" s="2"/>
      <c r="J39" s="2"/>
    </row>
    <row r="40" spans="1:10" x14ac:dyDescent="0.2">
      <c r="A40" s="171" t="s">
        <v>225</v>
      </c>
      <c r="B40" s="193"/>
      <c r="C40" s="193">
        <f>SUM(C39:C39)</f>
        <v>0</v>
      </c>
      <c r="D40" s="171"/>
      <c r="E40" s="193"/>
      <c r="F40" s="171"/>
      <c r="G40" s="171"/>
      <c r="H40" s="171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mergeCells count="3">
    <mergeCell ref="C26:E26"/>
    <mergeCell ref="C37:E37"/>
    <mergeCell ref="G6:H6"/>
  </mergeCells>
  <phoneticPr fontId="3" type="noConversion"/>
  <pageMargins left="0.75" right="0.75" top="1" bottom="1" header="0.5" footer="0.5"/>
  <pageSetup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workbookViewId="0">
      <selection activeCell="N1" sqref="N1"/>
    </sheetView>
  </sheetViews>
  <sheetFormatPr defaultColWidth="9.140625" defaultRowHeight="12.75" x14ac:dyDescent="0.2"/>
  <cols>
    <col min="1" max="1" width="9.140625" style="220"/>
    <col min="2" max="2" width="32.140625" style="220" customWidth="1"/>
    <col min="3" max="4" width="9.140625" style="220"/>
    <col min="5" max="5" width="0" style="220" hidden="1" customWidth="1"/>
    <col min="6" max="10" width="9.140625" style="220"/>
    <col min="11" max="11" width="9.28515625" style="220" bestFit="1" customWidth="1"/>
    <col min="12" max="12" width="12.85546875" style="220" customWidth="1"/>
    <col min="13" max="13" width="4.28515625" style="220" customWidth="1"/>
    <col min="14" max="15" width="9.140625" style="220"/>
    <col min="16" max="16" width="9.140625" style="241"/>
    <col min="17" max="17" width="11.42578125" style="220" customWidth="1"/>
    <col min="18" max="18" width="4.42578125" style="220" customWidth="1"/>
    <col min="19" max="20" width="9.140625" style="220"/>
    <col min="21" max="21" width="9.140625" style="241"/>
    <col min="22" max="22" width="12.42578125" style="220" customWidth="1"/>
    <col min="23" max="23" width="5" style="220" customWidth="1"/>
    <col min="24" max="25" width="9.140625" style="220"/>
    <col min="26" max="26" width="9.140625" style="241"/>
    <col min="27" max="27" width="13.7109375" style="220" customWidth="1"/>
    <col min="28" max="28" width="5" style="220" customWidth="1"/>
    <col min="29" max="30" width="9.140625" style="220"/>
    <col min="31" max="31" width="9.140625" style="241"/>
    <col min="32" max="32" width="11.28515625" style="220" customWidth="1"/>
    <col min="33" max="33" width="4.7109375" style="220" customWidth="1"/>
    <col min="34" max="35" width="9.140625" style="220"/>
    <col min="36" max="36" width="9.140625" style="241"/>
    <col min="37" max="37" width="12.28515625" style="220" customWidth="1"/>
    <col min="38" max="38" width="5.42578125" style="220" customWidth="1"/>
    <col min="39" max="40" width="9.140625" style="220"/>
    <col min="41" max="41" width="9.140625" style="241"/>
    <col min="42" max="16384" width="9.140625" style="220"/>
  </cols>
  <sheetData>
    <row r="1" spans="1:41" x14ac:dyDescent="0.2">
      <c r="A1" s="234" t="s">
        <v>256</v>
      </c>
      <c r="B1" s="216"/>
      <c r="C1" s="216"/>
      <c r="D1" s="217"/>
      <c r="E1" s="217"/>
      <c r="F1" s="217"/>
      <c r="G1" s="217"/>
      <c r="H1" s="217"/>
      <c r="I1" s="217"/>
      <c r="J1" s="217"/>
      <c r="K1" s="217"/>
      <c r="L1" s="155"/>
      <c r="M1" s="218"/>
      <c r="N1" s="2"/>
      <c r="O1" s="217"/>
      <c r="P1" s="237"/>
      <c r="Q1" s="155"/>
      <c r="R1" s="218"/>
      <c r="S1" s="217"/>
      <c r="T1" s="217"/>
      <c r="U1" s="237"/>
      <c r="V1" s="217"/>
      <c r="W1" s="219"/>
      <c r="X1" s="217"/>
      <c r="Y1" s="217"/>
      <c r="Z1" s="237"/>
      <c r="AA1" s="217"/>
      <c r="AB1" s="217"/>
      <c r="AC1" s="217"/>
      <c r="AD1" s="217"/>
      <c r="AE1" s="237"/>
      <c r="AF1" s="155"/>
      <c r="AG1" s="218"/>
      <c r="AH1" s="155"/>
      <c r="AI1" s="155"/>
      <c r="AJ1" s="203"/>
      <c r="AK1" s="155"/>
      <c r="AL1" s="155"/>
      <c r="AM1" s="155"/>
      <c r="AN1" s="155"/>
    </row>
    <row r="2" spans="1:41" x14ac:dyDescent="0.2">
      <c r="A2" s="218" t="s">
        <v>257</v>
      </c>
      <c r="B2" s="155"/>
      <c r="C2" s="216"/>
      <c r="D2" s="216"/>
      <c r="E2" s="217"/>
      <c r="F2" s="217"/>
      <c r="G2" s="217"/>
      <c r="H2" s="217"/>
      <c r="I2" s="217"/>
      <c r="J2" s="217"/>
      <c r="K2" s="217"/>
      <c r="L2" s="155"/>
      <c r="M2" s="218"/>
      <c r="N2" s="217"/>
      <c r="O2" s="217"/>
      <c r="P2" s="237"/>
      <c r="Q2" s="155"/>
      <c r="R2" s="218"/>
      <c r="S2" s="217"/>
      <c r="T2" s="217"/>
      <c r="U2" s="237"/>
      <c r="V2" s="217"/>
      <c r="W2" s="219"/>
      <c r="X2" s="217"/>
      <c r="Y2" s="217"/>
      <c r="Z2" s="237"/>
      <c r="AA2" s="217"/>
      <c r="AB2" s="217"/>
      <c r="AC2" s="217"/>
      <c r="AD2" s="217"/>
      <c r="AE2" s="237"/>
      <c r="AF2" s="155"/>
      <c r="AG2" s="218"/>
      <c r="AH2" s="155"/>
      <c r="AI2" s="155"/>
      <c r="AJ2" s="203"/>
      <c r="AK2" s="155"/>
      <c r="AL2" s="155"/>
      <c r="AM2" s="155"/>
      <c r="AN2" s="155"/>
    </row>
    <row r="3" spans="1:41" x14ac:dyDescent="0.2">
      <c r="A3" s="218"/>
      <c r="B3" s="155"/>
      <c r="C3" s="216"/>
      <c r="D3" s="216"/>
      <c r="E3" s="217"/>
      <c r="F3" s="217"/>
      <c r="G3" s="217"/>
      <c r="H3" s="217"/>
      <c r="I3" s="217"/>
      <c r="J3" s="217"/>
      <c r="K3" s="217"/>
      <c r="L3" s="155"/>
      <c r="M3" s="218"/>
      <c r="N3" s="217"/>
      <c r="O3" s="217"/>
      <c r="P3" s="237"/>
      <c r="Q3" s="155"/>
      <c r="R3" s="218"/>
      <c r="S3" s="217"/>
      <c r="T3" s="217"/>
      <c r="U3" s="237"/>
      <c r="V3" s="217"/>
      <c r="W3" s="219"/>
      <c r="X3" s="217"/>
      <c r="Y3" s="217"/>
      <c r="Z3" s="237"/>
      <c r="AA3" s="217"/>
      <c r="AB3" s="217"/>
      <c r="AC3" s="217"/>
      <c r="AD3" s="217"/>
      <c r="AE3" s="237"/>
      <c r="AF3" s="155"/>
      <c r="AG3" s="218"/>
      <c r="AH3" s="155"/>
      <c r="AI3" s="155"/>
      <c r="AJ3" s="203"/>
      <c r="AK3" s="155"/>
      <c r="AL3" s="155"/>
      <c r="AM3" s="155"/>
      <c r="AN3" s="155"/>
    </row>
    <row r="4" spans="1:41" x14ac:dyDescent="0.2">
      <c r="A4" s="218"/>
      <c r="B4" s="195" t="s">
        <v>296</v>
      </c>
      <c r="C4" s="223"/>
      <c r="D4" s="226" t="s">
        <v>301</v>
      </c>
      <c r="E4" s="226" t="s">
        <v>266</v>
      </c>
      <c r="F4" s="223" t="s">
        <v>4</v>
      </c>
      <c r="G4" s="223" t="s">
        <v>5</v>
      </c>
      <c r="H4" s="195" t="s">
        <v>3</v>
      </c>
      <c r="I4" s="171" t="s">
        <v>6</v>
      </c>
      <c r="J4" s="171" t="s">
        <v>9</v>
      </c>
      <c r="K4" s="217"/>
      <c r="L4" s="155"/>
      <c r="M4" s="218"/>
      <c r="N4" s="217"/>
      <c r="O4" s="217"/>
      <c r="P4" s="237"/>
      <c r="Q4" s="155"/>
      <c r="R4" s="218"/>
      <c r="S4" s="217"/>
      <c r="T4" s="217"/>
      <c r="U4" s="237"/>
      <c r="V4" s="217"/>
      <c r="W4" s="219"/>
      <c r="X4" s="217"/>
      <c r="Y4" s="217"/>
      <c r="Z4" s="237"/>
      <c r="AA4" s="217"/>
      <c r="AB4" s="217"/>
      <c r="AC4" s="217"/>
      <c r="AD4" s="217"/>
      <c r="AE4" s="237"/>
      <c r="AF4" s="155"/>
      <c r="AG4" s="218"/>
      <c r="AH4" s="155"/>
      <c r="AI4" s="155"/>
      <c r="AJ4" s="203"/>
      <c r="AK4" s="155"/>
      <c r="AL4" s="155"/>
      <c r="AM4" s="155"/>
      <c r="AN4" s="155"/>
    </row>
    <row r="5" spans="1:41" x14ac:dyDescent="0.2">
      <c r="A5" s="218"/>
      <c r="B5" s="195" t="s">
        <v>297</v>
      </c>
      <c r="C5" s="223"/>
      <c r="D5" s="223">
        <f>+N91</f>
        <v>0</v>
      </c>
      <c r="E5" s="223"/>
      <c r="F5" s="223">
        <f>+O91</f>
        <v>0</v>
      </c>
      <c r="G5" s="202">
        <f>+P91</f>
        <v>0</v>
      </c>
      <c r="H5" s="207" t="e">
        <f>F5/D5</f>
        <v>#DIV/0!</v>
      </c>
      <c r="I5" s="208" t="e">
        <f>G5/F5</f>
        <v>#DIV/0!</v>
      </c>
      <c r="J5" s="202" t="e">
        <f>G5/(D5/1000)</f>
        <v>#DIV/0!</v>
      </c>
      <c r="K5" s="217"/>
      <c r="L5" s="155"/>
      <c r="M5" s="218"/>
      <c r="N5" s="217"/>
      <c r="O5" s="217"/>
      <c r="P5" s="237"/>
      <c r="Q5" s="155"/>
      <c r="R5" s="218"/>
      <c r="S5" s="217"/>
      <c r="T5" s="217"/>
      <c r="U5" s="237"/>
      <c r="V5" s="217"/>
      <c r="W5" s="219"/>
      <c r="X5" s="217"/>
      <c r="Y5" s="217"/>
      <c r="Z5" s="237"/>
      <c r="AA5" s="217"/>
      <c r="AB5" s="217"/>
      <c r="AC5" s="217"/>
      <c r="AD5" s="217"/>
      <c r="AE5" s="237"/>
      <c r="AF5" s="155"/>
      <c r="AG5" s="218"/>
      <c r="AH5" s="155"/>
      <c r="AI5" s="155"/>
      <c r="AJ5" s="203"/>
      <c r="AK5" s="155"/>
      <c r="AL5" s="155"/>
      <c r="AM5" s="155"/>
      <c r="AN5" s="155"/>
    </row>
    <row r="6" spans="1:41" x14ac:dyDescent="0.2">
      <c r="A6" s="218"/>
      <c r="B6" s="195" t="s">
        <v>298</v>
      </c>
      <c r="C6" s="223"/>
      <c r="D6" s="223">
        <f>+S91</f>
        <v>0</v>
      </c>
      <c r="E6" s="223"/>
      <c r="F6" s="223">
        <f>+T91</f>
        <v>0</v>
      </c>
      <c r="G6" s="202">
        <f>+U91</f>
        <v>0</v>
      </c>
      <c r="H6" s="207" t="e">
        <f>F6/D6</f>
        <v>#DIV/0!</v>
      </c>
      <c r="I6" s="208" t="e">
        <f>G6/F6</f>
        <v>#DIV/0!</v>
      </c>
      <c r="J6" s="202" t="e">
        <f>G6/(D6/1000)</f>
        <v>#DIV/0!</v>
      </c>
      <c r="K6" s="217"/>
      <c r="L6" s="155"/>
      <c r="M6" s="218"/>
      <c r="N6" s="217"/>
      <c r="O6" s="217"/>
      <c r="P6" s="237"/>
      <c r="Q6" s="155"/>
      <c r="R6" s="218"/>
      <c r="S6" s="217"/>
      <c r="T6" s="217"/>
      <c r="U6" s="237"/>
      <c r="V6" s="217"/>
      <c r="W6" s="219"/>
      <c r="X6" s="217"/>
      <c r="Y6" s="217"/>
      <c r="Z6" s="237"/>
      <c r="AA6" s="217"/>
      <c r="AB6" s="217"/>
      <c r="AC6" s="217"/>
      <c r="AD6" s="217"/>
      <c r="AE6" s="237"/>
      <c r="AF6" s="155"/>
      <c r="AG6" s="218"/>
      <c r="AH6" s="155"/>
      <c r="AI6" s="155"/>
      <c r="AJ6" s="203"/>
      <c r="AK6" s="155"/>
      <c r="AL6" s="155"/>
      <c r="AM6" s="155"/>
      <c r="AN6" s="155"/>
    </row>
    <row r="7" spans="1:41" x14ac:dyDescent="0.2">
      <c r="A7" s="218"/>
      <c r="B7" s="195" t="s">
        <v>300</v>
      </c>
      <c r="C7" s="223"/>
      <c r="D7" s="223">
        <f>+X91</f>
        <v>0</v>
      </c>
      <c r="E7" s="223"/>
      <c r="F7" s="223">
        <f>+Y91</f>
        <v>0</v>
      </c>
      <c r="G7" s="202">
        <f>+Z91</f>
        <v>0</v>
      </c>
      <c r="H7" s="207" t="e">
        <f>F7/D7</f>
        <v>#DIV/0!</v>
      </c>
      <c r="I7" s="208" t="e">
        <f>G7/F7</f>
        <v>#DIV/0!</v>
      </c>
      <c r="J7" s="202" t="e">
        <f>G7/(D7/1000)</f>
        <v>#DIV/0!</v>
      </c>
      <c r="K7" s="217"/>
      <c r="L7" s="155"/>
      <c r="M7" s="218"/>
      <c r="N7" s="217"/>
      <c r="O7" s="217"/>
      <c r="P7" s="237"/>
      <c r="Q7" s="155"/>
      <c r="R7" s="218"/>
      <c r="S7" s="217"/>
      <c r="T7" s="217"/>
      <c r="U7" s="237"/>
      <c r="V7" s="217"/>
      <c r="W7" s="219"/>
      <c r="X7" s="217"/>
      <c r="Y7" s="217"/>
      <c r="Z7" s="237"/>
      <c r="AA7" s="217"/>
      <c r="AB7" s="217"/>
      <c r="AC7" s="217"/>
      <c r="AD7" s="217"/>
      <c r="AE7" s="237"/>
      <c r="AF7" s="155"/>
      <c r="AG7" s="218"/>
      <c r="AH7" s="155"/>
      <c r="AI7" s="155"/>
      <c r="AJ7" s="203"/>
      <c r="AK7" s="155"/>
      <c r="AL7" s="155"/>
      <c r="AM7" s="155"/>
      <c r="AN7" s="155"/>
    </row>
    <row r="8" spans="1:41" x14ac:dyDescent="0.2">
      <c r="A8" s="218"/>
      <c r="B8" s="195" t="s">
        <v>299</v>
      </c>
      <c r="C8" s="223"/>
      <c r="D8" s="223">
        <f>+AC91</f>
        <v>0</v>
      </c>
      <c r="E8" s="223"/>
      <c r="F8" s="223">
        <f>+AD91</f>
        <v>0</v>
      </c>
      <c r="G8" s="202">
        <f>+AE91</f>
        <v>0</v>
      </c>
      <c r="H8" s="207" t="e">
        <f>F8/D8</f>
        <v>#DIV/0!</v>
      </c>
      <c r="I8" s="208" t="e">
        <f>G8/F8</f>
        <v>#DIV/0!</v>
      </c>
      <c r="J8" s="202" t="e">
        <f>G8/(D8/1000)</f>
        <v>#DIV/0!</v>
      </c>
      <c r="K8" s="217" t="s">
        <v>305</v>
      </c>
      <c r="L8" s="155"/>
      <c r="M8" s="218"/>
      <c r="N8" s="217"/>
      <c r="O8" s="217"/>
      <c r="P8" s="237"/>
      <c r="Q8" s="155"/>
      <c r="R8" s="218"/>
      <c r="S8" s="217"/>
      <c r="T8" s="217"/>
      <c r="U8" s="237"/>
      <c r="V8" s="217"/>
      <c r="W8" s="219"/>
      <c r="X8" s="217"/>
      <c r="Y8" s="217"/>
      <c r="Z8" s="237"/>
      <c r="AA8" s="217"/>
      <c r="AB8" s="217"/>
      <c r="AC8" s="217"/>
      <c r="AD8" s="217"/>
      <c r="AE8" s="237"/>
      <c r="AF8" s="155"/>
      <c r="AG8" s="218"/>
      <c r="AH8" s="155"/>
      <c r="AI8" s="155"/>
      <c r="AJ8" s="203"/>
      <c r="AK8" s="155"/>
      <c r="AL8" s="155"/>
      <c r="AM8" s="155"/>
      <c r="AN8" s="155"/>
    </row>
    <row r="9" spans="1:41" x14ac:dyDescent="0.2">
      <c r="A9" s="218"/>
      <c r="B9" s="195" t="s">
        <v>302</v>
      </c>
      <c r="C9" s="223"/>
      <c r="D9" s="223">
        <f>SUM(D5:D8)</f>
        <v>0</v>
      </c>
      <c r="E9" s="223"/>
      <c r="F9" s="223">
        <f>SUM(F5:F8)</f>
        <v>0</v>
      </c>
      <c r="G9" s="202">
        <f>SUM(G5:G8)</f>
        <v>0</v>
      </c>
      <c r="H9" s="207" t="e">
        <f>F9/D9</f>
        <v>#DIV/0!</v>
      </c>
      <c r="I9" s="208" t="e">
        <f>G9/F9</f>
        <v>#DIV/0!</v>
      </c>
      <c r="J9" s="202" t="e">
        <f>G9/(D9/1000)</f>
        <v>#DIV/0!</v>
      </c>
      <c r="K9" s="217"/>
      <c r="L9" s="155"/>
      <c r="M9" s="218"/>
      <c r="N9" s="217"/>
      <c r="O9" s="217"/>
      <c r="P9" s="237"/>
      <c r="Q9" s="155"/>
      <c r="R9" s="218"/>
      <c r="S9" s="217"/>
      <c r="T9" s="217"/>
      <c r="U9" s="237"/>
      <c r="V9" s="217"/>
      <c r="W9" s="219"/>
      <c r="X9" s="217"/>
      <c r="Y9" s="217"/>
      <c r="Z9" s="237"/>
      <c r="AA9" s="217"/>
      <c r="AB9" s="217"/>
      <c r="AC9" s="217"/>
      <c r="AD9" s="217"/>
      <c r="AE9" s="237"/>
      <c r="AF9" s="155"/>
      <c r="AG9" s="218"/>
      <c r="AH9" s="155"/>
      <c r="AI9" s="155"/>
      <c r="AJ9" s="203"/>
      <c r="AK9" s="155"/>
      <c r="AL9" s="155"/>
      <c r="AM9" s="155"/>
      <c r="AN9" s="155"/>
    </row>
    <row r="10" spans="1:41" x14ac:dyDescent="0.2">
      <c r="A10" s="218"/>
      <c r="B10" s="155"/>
      <c r="C10" s="216"/>
      <c r="D10" s="216"/>
      <c r="E10" s="217"/>
      <c r="F10" s="217"/>
      <c r="G10" s="217"/>
      <c r="H10" s="217"/>
      <c r="I10" s="217"/>
      <c r="J10" s="217"/>
      <c r="K10" s="217"/>
      <c r="L10" s="155"/>
      <c r="M10" s="218"/>
      <c r="N10" s="217"/>
      <c r="O10" s="217"/>
      <c r="P10" s="237"/>
      <c r="Q10" s="155"/>
      <c r="R10" s="218"/>
      <c r="S10" s="217"/>
      <c r="T10" s="217"/>
      <c r="U10" s="237"/>
      <c r="V10" s="217"/>
      <c r="W10" s="219"/>
      <c r="X10" s="217"/>
      <c r="Y10" s="217"/>
      <c r="Z10" s="237"/>
      <c r="AA10" s="217"/>
      <c r="AB10" s="217"/>
      <c r="AC10" s="217"/>
      <c r="AD10" s="217"/>
      <c r="AE10" s="237"/>
      <c r="AF10" s="155"/>
      <c r="AG10" s="218"/>
      <c r="AH10" s="155"/>
      <c r="AI10" s="155"/>
      <c r="AJ10" s="203"/>
      <c r="AK10" s="155"/>
      <c r="AL10" s="155"/>
      <c r="AM10" s="155"/>
      <c r="AN10" s="155"/>
    </row>
    <row r="11" spans="1:41" x14ac:dyDescent="0.2">
      <c r="A11" s="218"/>
      <c r="B11" s="195" t="s">
        <v>81</v>
      </c>
      <c r="C11" s="223"/>
      <c r="D11" s="223">
        <f>+AH82</f>
        <v>0</v>
      </c>
      <c r="E11" s="223"/>
      <c r="F11" s="223">
        <f>+AI82</f>
        <v>0</v>
      </c>
      <c r="G11" s="202">
        <f>+AJ82</f>
        <v>0</v>
      </c>
      <c r="H11" s="207" t="e">
        <f>F11/D11</f>
        <v>#DIV/0!</v>
      </c>
      <c r="I11" s="208" t="e">
        <f>G11/F11</f>
        <v>#DIV/0!</v>
      </c>
      <c r="J11" s="202" t="e">
        <f>G11/(D11/1000)</f>
        <v>#DIV/0!</v>
      </c>
      <c r="K11" s="217"/>
      <c r="L11" s="155"/>
      <c r="M11" s="218"/>
      <c r="N11" s="217"/>
      <c r="O11" s="217"/>
      <c r="P11" s="237"/>
      <c r="Q11" s="155"/>
      <c r="R11" s="218"/>
      <c r="S11" s="217"/>
      <c r="T11" s="217"/>
      <c r="U11" s="237"/>
      <c r="V11" s="217"/>
      <c r="W11" s="219"/>
      <c r="X11" s="217"/>
      <c r="Y11" s="217"/>
      <c r="Z11" s="237"/>
      <c r="AA11" s="217"/>
      <c r="AB11" s="217"/>
      <c r="AC11" s="217"/>
      <c r="AD11" s="217"/>
      <c r="AE11" s="237"/>
      <c r="AF11" s="155"/>
      <c r="AG11" s="218"/>
      <c r="AH11" s="155"/>
      <c r="AI11" s="155"/>
      <c r="AJ11" s="203"/>
      <c r="AK11" s="155"/>
      <c r="AL11" s="155"/>
      <c r="AM11" s="155"/>
      <c r="AN11" s="155"/>
    </row>
    <row r="12" spans="1:41" x14ac:dyDescent="0.2">
      <c r="A12" s="218"/>
      <c r="B12" s="195" t="s">
        <v>303</v>
      </c>
      <c r="C12" s="223"/>
      <c r="D12" s="223">
        <f>+AM91</f>
        <v>0</v>
      </c>
      <c r="E12" s="223"/>
      <c r="F12" s="223">
        <f>+AN91</f>
        <v>0</v>
      </c>
      <c r="G12" s="202">
        <f>+AO91</f>
        <v>0</v>
      </c>
      <c r="H12" s="207" t="e">
        <f>F12/D12</f>
        <v>#DIV/0!</v>
      </c>
      <c r="I12" s="208" t="e">
        <f>G12/F12</f>
        <v>#DIV/0!</v>
      </c>
      <c r="J12" s="202" t="e">
        <f>G12/(D12/1000)</f>
        <v>#DIV/0!</v>
      </c>
      <c r="K12" s="217"/>
      <c r="L12" s="155"/>
      <c r="M12" s="218"/>
      <c r="N12" s="217"/>
      <c r="O12" s="217"/>
      <c r="P12" s="237"/>
      <c r="Q12" s="155"/>
      <c r="R12" s="218"/>
      <c r="S12" s="217"/>
      <c r="T12" s="217"/>
      <c r="U12" s="237"/>
      <c r="V12" s="217"/>
      <c r="W12" s="219"/>
      <c r="X12" s="217"/>
      <c r="Y12" s="217"/>
      <c r="Z12" s="237"/>
      <c r="AA12" s="217"/>
      <c r="AB12" s="217"/>
      <c r="AC12" s="217"/>
      <c r="AD12" s="217"/>
      <c r="AE12" s="237"/>
      <c r="AF12" s="155"/>
      <c r="AG12" s="218"/>
      <c r="AH12" s="155"/>
      <c r="AI12" s="155"/>
      <c r="AJ12" s="203"/>
      <c r="AK12" s="155"/>
      <c r="AL12" s="155"/>
      <c r="AM12" s="155"/>
      <c r="AN12" s="155"/>
    </row>
    <row r="13" spans="1:41" x14ac:dyDescent="0.2">
      <c r="A13" s="221"/>
      <c r="B13" s="155"/>
      <c r="C13" s="216"/>
      <c r="D13" s="216"/>
      <c r="E13" s="217"/>
      <c r="F13" s="217"/>
      <c r="G13" s="217"/>
      <c r="H13" s="217"/>
      <c r="I13" s="217"/>
      <c r="J13" s="217"/>
      <c r="K13" s="217"/>
      <c r="L13" s="155"/>
      <c r="M13" s="218"/>
      <c r="N13" s="217"/>
      <c r="O13" s="217"/>
      <c r="P13" s="237"/>
      <c r="Q13" s="155"/>
      <c r="R13" s="218"/>
      <c r="S13" s="217"/>
      <c r="T13" s="217"/>
      <c r="U13" s="237"/>
      <c r="V13" s="217"/>
      <c r="W13" s="219"/>
      <c r="X13" s="217"/>
      <c r="Y13" s="217"/>
      <c r="Z13" s="237"/>
      <c r="AA13" s="217"/>
      <c r="AB13" s="217"/>
      <c r="AC13" s="217"/>
      <c r="AD13" s="217"/>
      <c r="AE13" s="237"/>
      <c r="AF13" s="155"/>
      <c r="AG13" s="218"/>
      <c r="AH13" s="155"/>
      <c r="AI13" s="155"/>
      <c r="AJ13" s="203"/>
      <c r="AK13" s="155"/>
      <c r="AL13" s="155"/>
      <c r="AM13" s="155"/>
      <c r="AN13" s="155"/>
    </row>
    <row r="14" spans="1:41" x14ac:dyDescent="0.2">
      <c r="A14" s="221"/>
      <c r="B14" s="155"/>
      <c r="C14" s="217"/>
      <c r="D14" s="217"/>
      <c r="E14" s="217"/>
      <c r="F14" s="217"/>
      <c r="G14" s="217"/>
      <c r="H14" s="217"/>
      <c r="I14" s="217"/>
      <c r="J14" s="217"/>
      <c r="K14" s="217"/>
      <c r="L14" s="155"/>
      <c r="M14" s="218"/>
      <c r="N14" s="217"/>
      <c r="O14" s="217"/>
      <c r="P14" s="237"/>
      <c r="Q14" s="155"/>
      <c r="R14" s="218"/>
      <c r="S14" s="217"/>
      <c r="T14" s="217"/>
      <c r="U14" s="237"/>
      <c r="V14" s="217"/>
      <c r="W14" s="219"/>
      <c r="X14" s="217"/>
      <c r="Y14" s="217"/>
      <c r="Z14" s="237"/>
      <c r="AA14" s="217"/>
      <c r="AB14" s="217"/>
      <c r="AC14" s="217"/>
      <c r="AD14" s="217"/>
      <c r="AE14" s="237"/>
      <c r="AF14" s="155"/>
      <c r="AG14" s="218"/>
      <c r="AH14" s="155"/>
      <c r="AI14" s="155"/>
      <c r="AJ14" s="203"/>
      <c r="AK14" s="155"/>
      <c r="AL14" s="155"/>
      <c r="AM14" s="155"/>
      <c r="AN14" s="155"/>
    </row>
    <row r="15" spans="1:41" ht="26.25" customHeight="1" x14ac:dyDescent="0.2">
      <c r="A15" s="222"/>
      <c r="B15" s="195"/>
      <c r="C15" s="223"/>
      <c r="D15" s="223"/>
      <c r="E15" s="223"/>
      <c r="F15" s="223"/>
      <c r="G15" s="223"/>
      <c r="H15" s="223"/>
      <c r="I15" s="223"/>
      <c r="J15" s="223"/>
      <c r="K15" s="223"/>
      <c r="L15" s="405" t="s">
        <v>258</v>
      </c>
      <c r="M15" s="405"/>
      <c r="N15" s="405"/>
      <c r="O15" s="224"/>
      <c r="P15" s="238"/>
      <c r="Q15" s="405" t="s">
        <v>259</v>
      </c>
      <c r="R15" s="405"/>
      <c r="S15" s="405"/>
      <c r="T15" s="224"/>
      <c r="U15" s="238"/>
      <c r="V15" s="407" t="s">
        <v>260</v>
      </c>
      <c r="W15" s="407"/>
      <c r="X15" s="407"/>
      <c r="Y15" s="225"/>
      <c r="Z15" s="242"/>
      <c r="AA15" s="407" t="s">
        <v>261</v>
      </c>
      <c r="AB15" s="407"/>
      <c r="AC15" s="407"/>
      <c r="AD15" s="225"/>
      <c r="AE15" s="242"/>
      <c r="AF15" s="405" t="s">
        <v>262</v>
      </c>
      <c r="AG15" s="405"/>
      <c r="AH15" s="405"/>
      <c r="AI15" s="224"/>
      <c r="AJ15" s="238"/>
      <c r="AK15" s="405" t="s">
        <v>263</v>
      </c>
      <c r="AL15" s="405"/>
      <c r="AM15" s="405"/>
      <c r="AN15" s="155"/>
    </row>
    <row r="16" spans="1:41" x14ac:dyDescent="0.2">
      <c r="A16" s="222" t="s">
        <v>264</v>
      </c>
      <c r="B16" s="215" t="s">
        <v>18</v>
      </c>
      <c r="C16" s="223" t="s">
        <v>265</v>
      </c>
      <c r="D16" s="226" t="s">
        <v>301</v>
      </c>
      <c r="E16" s="226" t="s">
        <v>266</v>
      </c>
      <c r="F16" s="223" t="s">
        <v>4</v>
      </c>
      <c r="G16" s="223" t="s">
        <v>5</v>
      </c>
      <c r="H16" s="195" t="s">
        <v>3</v>
      </c>
      <c r="I16" s="171" t="s">
        <v>6</v>
      </c>
      <c r="J16" s="171" t="s">
        <v>9</v>
      </c>
      <c r="K16" s="226" t="s">
        <v>295</v>
      </c>
      <c r="L16" s="406" t="s">
        <v>19</v>
      </c>
      <c r="M16" s="406"/>
      <c r="N16" s="223" t="s">
        <v>267</v>
      </c>
      <c r="O16" s="223" t="s">
        <v>4</v>
      </c>
      <c r="P16" s="239" t="s">
        <v>5</v>
      </c>
      <c r="Q16" s="406" t="s">
        <v>19</v>
      </c>
      <c r="R16" s="406"/>
      <c r="S16" s="223" t="s">
        <v>267</v>
      </c>
      <c r="T16" s="223" t="s">
        <v>4</v>
      </c>
      <c r="U16" s="239" t="s">
        <v>5</v>
      </c>
      <c r="V16" s="406" t="s">
        <v>19</v>
      </c>
      <c r="W16" s="406"/>
      <c r="X16" s="223" t="s">
        <v>267</v>
      </c>
      <c r="Y16" s="223" t="s">
        <v>4</v>
      </c>
      <c r="Z16" s="239" t="s">
        <v>5</v>
      </c>
      <c r="AA16" s="406" t="s">
        <v>19</v>
      </c>
      <c r="AB16" s="406"/>
      <c r="AC16" s="223" t="s">
        <v>267</v>
      </c>
      <c r="AD16" s="223" t="s">
        <v>4</v>
      </c>
      <c r="AE16" s="239" t="s">
        <v>5</v>
      </c>
      <c r="AF16" s="406" t="s">
        <v>19</v>
      </c>
      <c r="AG16" s="406"/>
      <c r="AH16" s="206" t="s">
        <v>267</v>
      </c>
      <c r="AI16" s="223" t="s">
        <v>4</v>
      </c>
      <c r="AJ16" s="239" t="s">
        <v>5</v>
      </c>
      <c r="AK16" s="406" t="s">
        <v>19</v>
      </c>
      <c r="AL16" s="406"/>
      <c r="AM16" s="206" t="s">
        <v>267</v>
      </c>
      <c r="AN16" s="223" t="s">
        <v>4</v>
      </c>
      <c r="AO16" s="239" t="s">
        <v>5</v>
      </c>
    </row>
    <row r="17" spans="1:40" x14ac:dyDescent="0.2">
      <c r="A17" s="227" t="s">
        <v>280</v>
      </c>
      <c r="B17" s="171"/>
      <c r="C17" s="189"/>
      <c r="D17" s="231"/>
      <c r="E17" s="228" t="e">
        <f t="shared" ref="E17:E48" si="0">D17/C17</f>
        <v>#DIV/0!</v>
      </c>
      <c r="F17" s="243">
        <f>+O17+T17+Y17+AD17</f>
        <v>0</v>
      </c>
      <c r="G17" s="202">
        <f>+P17+U17+Z17+AE17</f>
        <v>0</v>
      </c>
      <c r="H17" s="207" t="e">
        <f>F17/D17</f>
        <v>#DIV/0!</v>
      </c>
      <c r="I17" s="208" t="e">
        <f>G17/F17</f>
        <v>#DIV/0!</v>
      </c>
      <c r="J17" s="202" t="e">
        <f>G17/(D17/1000)</f>
        <v>#DIV/0!</v>
      </c>
      <c r="K17" s="243" t="e">
        <f>H17/$H$9*100</f>
        <v>#DIV/0!</v>
      </c>
      <c r="L17" s="195"/>
      <c r="M17" s="229"/>
      <c r="N17" s="231"/>
      <c r="O17" s="231"/>
      <c r="P17" s="240"/>
      <c r="Q17" s="195" t="s">
        <v>270</v>
      </c>
      <c r="R17" s="229" t="str">
        <f>+A17</f>
        <v>004</v>
      </c>
      <c r="S17" s="223">
        <f>D17/3</f>
        <v>0</v>
      </c>
      <c r="T17" s="223"/>
      <c r="U17" s="239"/>
      <c r="V17" s="195" t="s">
        <v>271</v>
      </c>
      <c r="W17" s="230" t="str">
        <f>+R17</f>
        <v>004</v>
      </c>
      <c r="X17" s="223">
        <f>D17/3</f>
        <v>0</v>
      </c>
      <c r="Y17" s="223"/>
      <c r="Z17" s="239"/>
      <c r="AA17" s="222" t="s">
        <v>272</v>
      </c>
      <c r="AB17" s="223" t="str">
        <f>+W17</f>
        <v>004</v>
      </c>
      <c r="AC17" s="223">
        <f>D17/3</f>
        <v>0</v>
      </c>
      <c r="AD17" s="223"/>
      <c r="AE17" s="239"/>
      <c r="AF17" s="222"/>
      <c r="AG17" s="222"/>
      <c r="AH17" s="206"/>
      <c r="AI17" s="206"/>
      <c r="AJ17" s="202"/>
      <c r="AK17" s="222"/>
      <c r="AL17" s="222"/>
      <c r="AM17" s="206"/>
      <c r="AN17" s="155"/>
    </row>
    <row r="18" spans="1:40" x14ac:dyDescent="0.2">
      <c r="A18" s="227" t="s">
        <v>282</v>
      </c>
      <c r="B18" s="171"/>
      <c r="C18" s="189"/>
      <c r="D18" s="231"/>
      <c r="E18" s="228" t="e">
        <f t="shared" si="0"/>
        <v>#DIV/0!</v>
      </c>
      <c r="F18" s="243">
        <f t="shared" ref="F18:F80" si="1">+O18+T18+Y18+AD18</f>
        <v>0</v>
      </c>
      <c r="G18" s="202">
        <f t="shared" ref="G18:G80" si="2">+P18+U18+Z18+AE18</f>
        <v>0</v>
      </c>
      <c r="H18" s="207" t="e">
        <f t="shared" ref="H18:H80" si="3">F18/D18</f>
        <v>#DIV/0!</v>
      </c>
      <c r="I18" s="208" t="e">
        <f t="shared" ref="I18:I80" si="4">G18/F18</f>
        <v>#DIV/0!</v>
      </c>
      <c r="J18" s="202" t="e">
        <f t="shared" ref="J18:J80" si="5">G18/(D18/1000)</f>
        <v>#DIV/0!</v>
      </c>
      <c r="K18" s="243" t="e">
        <f t="shared" ref="K18:K80" si="6">H18/$H$9*100</f>
        <v>#DIV/0!</v>
      </c>
      <c r="L18" s="195" t="s">
        <v>268</v>
      </c>
      <c r="M18" s="229" t="str">
        <f>+A18</f>
        <v>008</v>
      </c>
      <c r="N18" s="231">
        <f>D18</f>
        <v>0</v>
      </c>
      <c r="O18" s="231"/>
      <c r="P18" s="240"/>
      <c r="Q18" s="195"/>
      <c r="R18" s="229"/>
      <c r="S18" s="223"/>
      <c r="T18" s="223"/>
      <c r="U18" s="239"/>
      <c r="V18" s="195"/>
      <c r="W18" s="230"/>
      <c r="X18" s="223"/>
      <c r="Y18" s="223"/>
      <c r="Z18" s="239"/>
      <c r="AA18" s="223"/>
      <c r="AB18" s="223"/>
      <c r="AC18" s="223"/>
      <c r="AD18" s="223"/>
      <c r="AE18" s="239"/>
      <c r="AF18" s="222"/>
      <c r="AG18" s="222"/>
      <c r="AH18" s="206"/>
      <c r="AI18" s="206"/>
      <c r="AJ18" s="202"/>
      <c r="AK18" s="222"/>
      <c r="AL18" s="222"/>
      <c r="AM18" s="206"/>
      <c r="AN18" s="155"/>
    </row>
    <row r="19" spans="1:40" x14ac:dyDescent="0.2">
      <c r="A19" s="227" t="s">
        <v>281</v>
      </c>
      <c r="B19" s="171"/>
      <c r="C19" s="189"/>
      <c r="D19" s="231"/>
      <c r="E19" s="228" t="e">
        <f t="shared" si="0"/>
        <v>#DIV/0!</v>
      </c>
      <c r="F19" s="243">
        <f t="shared" si="1"/>
        <v>0</v>
      </c>
      <c r="G19" s="202">
        <f t="shared" si="2"/>
        <v>0</v>
      </c>
      <c r="H19" s="207" t="e">
        <f t="shared" si="3"/>
        <v>#DIV/0!</v>
      </c>
      <c r="I19" s="208" t="e">
        <f t="shared" si="4"/>
        <v>#DIV/0!</v>
      </c>
      <c r="J19" s="202" t="e">
        <f t="shared" si="5"/>
        <v>#DIV/0!</v>
      </c>
      <c r="K19" s="243" t="e">
        <f t="shared" si="6"/>
        <v>#DIV/0!</v>
      </c>
      <c r="L19" s="195" t="s">
        <v>268</v>
      </c>
      <c r="M19" s="229" t="str">
        <f>+A19</f>
        <v>017</v>
      </c>
      <c r="N19" s="231">
        <f>D19</f>
        <v>0</v>
      </c>
      <c r="O19" s="231"/>
      <c r="P19" s="240"/>
      <c r="Q19" s="195"/>
      <c r="R19" s="229"/>
      <c r="S19" s="223"/>
      <c r="T19" s="223"/>
      <c r="U19" s="239"/>
      <c r="V19" s="195"/>
      <c r="W19" s="230"/>
      <c r="X19" s="223"/>
      <c r="Y19" s="223"/>
      <c r="Z19" s="239"/>
      <c r="AA19" s="223"/>
      <c r="AB19" s="223"/>
      <c r="AC19" s="223"/>
      <c r="AD19" s="223"/>
      <c r="AE19" s="239"/>
      <c r="AF19" s="222"/>
      <c r="AG19" s="222"/>
      <c r="AH19" s="206"/>
      <c r="AI19" s="206"/>
      <c r="AJ19" s="202"/>
      <c r="AK19" s="222"/>
      <c r="AL19" s="222"/>
      <c r="AM19" s="206"/>
      <c r="AN19" s="155"/>
    </row>
    <row r="20" spans="1:40" x14ac:dyDescent="0.2">
      <c r="A20" s="232" t="s">
        <v>269</v>
      </c>
      <c r="B20" s="171"/>
      <c r="C20" s="189"/>
      <c r="D20" s="231"/>
      <c r="E20" s="228" t="e">
        <f t="shared" si="0"/>
        <v>#DIV/0!</v>
      </c>
      <c r="F20" s="243">
        <f t="shared" si="1"/>
        <v>0</v>
      </c>
      <c r="G20" s="202">
        <f t="shared" si="2"/>
        <v>0</v>
      </c>
      <c r="H20" s="207" t="e">
        <f t="shared" si="3"/>
        <v>#DIV/0!</v>
      </c>
      <c r="I20" s="208" t="e">
        <f t="shared" si="4"/>
        <v>#DIV/0!</v>
      </c>
      <c r="J20" s="202" t="e">
        <f t="shared" si="5"/>
        <v>#DIV/0!</v>
      </c>
      <c r="K20" s="243" t="e">
        <f t="shared" si="6"/>
        <v>#DIV/0!</v>
      </c>
      <c r="L20" s="195"/>
      <c r="M20" s="229"/>
      <c r="N20" s="231"/>
      <c r="O20" s="231"/>
      <c r="P20" s="240"/>
      <c r="Q20" s="195" t="s">
        <v>270</v>
      </c>
      <c r="R20" s="229" t="str">
        <f>+A20</f>
        <v>028</v>
      </c>
      <c r="S20" s="223">
        <f>D20/3</f>
        <v>0</v>
      </c>
      <c r="T20" s="223"/>
      <c r="U20" s="239"/>
      <c r="V20" s="195" t="s">
        <v>271</v>
      </c>
      <c r="W20" s="230" t="str">
        <f>+R20</f>
        <v>028</v>
      </c>
      <c r="X20" s="223">
        <f>D20/3</f>
        <v>0</v>
      </c>
      <c r="Y20" s="223"/>
      <c r="Z20" s="239"/>
      <c r="AA20" s="222" t="s">
        <v>272</v>
      </c>
      <c r="AB20" s="223" t="str">
        <f>+W20</f>
        <v>028</v>
      </c>
      <c r="AC20" s="223">
        <f>D20/3</f>
        <v>0</v>
      </c>
      <c r="AD20" s="223"/>
      <c r="AE20" s="239"/>
      <c r="AF20" s="222"/>
      <c r="AG20" s="222"/>
      <c r="AH20" s="206"/>
      <c r="AI20" s="206"/>
      <c r="AJ20" s="202"/>
      <c r="AK20" s="222"/>
      <c r="AL20" s="222"/>
      <c r="AM20" s="206"/>
      <c r="AN20" s="155"/>
    </row>
    <row r="21" spans="1:40" x14ac:dyDescent="0.2">
      <c r="A21" s="227" t="s">
        <v>273</v>
      </c>
      <c r="B21" s="235"/>
      <c r="C21" s="189"/>
      <c r="D21" s="231"/>
      <c r="E21" s="228" t="e">
        <f t="shared" si="0"/>
        <v>#DIV/0!</v>
      </c>
      <c r="F21" s="243">
        <f t="shared" si="1"/>
        <v>0</v>
      </c>
      <c r="G21" s="202">
        <f t="shared" si="2"/>
        <v>0</v>
      </c>
      <c r="H21" s="207" t="e">
        <f t="shared" si="3"/>
        <v>#DIV/0!</v>
      </c>
      <c r="I21" s="208" t="e">
        <f t="shared" si="4"/>
        <v>#DIV/0!</v>
      </c>
      <c r="J21" s="202" t="e">
        <f t="shared" si="5"/>
        <v>#DIV/0!</v>
      </c>
      <c r="K21" s="243" t="e">
        <f t="shared" si="6"/>
        <v>#DIV/0!</v>
      </c>
      <c r="L21" s="195" t="s">
        <v>268</v>
      </c>
      <c r="M21" s="229" t="str">
        <f>+A21</f>
        <v>034</v>
      </c>
      <c r="N21" s="231">
        <f>D21</f>
        <v>0</v>
      </c>
      <c r="O21" s="231"/>
      <c r="P21" s="240"/>
      <c r="Q21" s="222"/>
      <c r="R21" s="222"/>
      <c r="S21" s="223"/>
      <c r="T21" s="223"/>
      <c r="U21" s="239"/>
      <c r="V21" s="222"/>
      <c r="W21" s="222"/>
      <c r="X21" s="223"/>
      <c r="Y21" s="223"/>
      <c r="Z21" s="239"/>
      <c r="AA21" s="223"/>
      <c r="AB21" s="223"/>
      <c r="AC21" s="223"/>
      <c r="AD21" s="223"/>
      <c r="AE21" s="239"/>
      <c r="AF21" s="222"/>
      <c r="AG21" s="222"/>
      <c r="AH21" s="206"/>
      <c r="AI21" s="206"/>
      <c r="AJ21" s="202"/>
      <c r="AK21" s="222"/>
      <c r="AL21" s="222"/>
      <c r="AM21" s="206"/>
      <c r="AN21" s="155"/>
    </row>
    <row r="22" spans="1:40" x14ac:dyDescent="0.2">
      <c r="A22" s="227" t="s">
        <v>274</v>
      </c>
      <c r="B22" s="235"/>
      <c r="C22" s="189"/>
      <c r="D22" s="231"/>
      <c r="E22" s="228" t="e">
        <f t="shared" si="0"/>
        <v>#DIV/0!</v>
      </c>
      <c r="F22" s="243">
        <f t="shared" si="1"/>
        <v>0</v>
      </c>
      <c r="G22" s="202">
        <f t="shared" si="2"/>
        <v>0</v>
      </c>
      <c r="H22" s="207" t="e">
        <f t="shared" si="3"/>
        <v>#DIV/0!</v>
      </c>
      <c r="I22" s="208" t="e">
        <f t="shared" si="4"/>
        <v>#DIV/0!</v>
      </c>
      <c r="J22" s="202" t="e">
        <f t="shared" si="5"/>
        <v>#DIV/0!</v>
      </c>
      <c r="K22" s="243" t="e">
        <f t="shared" si="6"/>
        <v>#DIV/0!</v>
      </c>
      <c r="L22" s="195"/>
      <c r="M22" s="229"/>
      <c r="N22" s="231"/>
      <c r="O22" s="231"/>
      <c r="P22" s="240"/>
      <c r="Q22" s="195" t="s">
        <v>270</v>
      </c>
      <c r="R22" s="229" t="str">
        <f>+A22</f>
        <v>036</v>
      </c>
      <c r="S22" s="223">
        <f>D22/3</f>
        <v>0</v>
      </c>
      <c r="T22" s="223"/>
      <c r="U22" s="239"/>
      <c r="V22" s="195" t="s">
        <v>271</v>
      </c>
      <c r="W22" s="230" t="str">
        <f>+R22</f>
        <v>036</v>
      </c>
      <c r="X22" s="223">
        <f>D22/3</f>
        <v>0</v>
      </c>
      <c r="Y22" s="223"/>
      <c r="Z22" s="239"/>
      <c r="AA22" s="222" t="s">
        <v>272</v>
      </c>
      <c r="AB22" s="223" t="str">
        <f>+W22</f>
        <v>036</v>
      </c>
      <c r="AC22" s="223">
        <f>D22/3</f>
        <v>0</v>
      </c>
      <c r="AD22" s="223"/>
      <c r="AE22" s="239"/>
      <c r="AF22" s="222"/>
      <c r="AG22" s="222"/>
      <c r="AH22" s="206"/>
      <c r="AI22" s="206"/>
      <c r="AJ22" s="202"/>
      <c r="AK22" s="222"/>
      <c r="AL22" s="222"/>
      <c r="AM22" s="206"/>
      <c r="AN22" s="155"/>
    </row>
    <row r="23" spans="1:40" x14ac:dyDescent="0.2">
      <c r="A23" s="227" t="s">
        <v>278</v>
      </c>
      <c r="B23" s="171"/>
      <c r="C23" s="189"/>
      <c r="D23" s="231"/>
      <c r="E23" s="228" t="e">
        <f t="shared" si="0"/>
        <v>#DIV/0!</v>
      </c>
      <c r="F23" s="243">
        <f t="shared" si="1"/>
        <v>0</v>
      </c>
      <c r="G23" s="202">
        <f t="shared" si="2"/>
        <v>0</v>
      </c>
      <c r="H23" s="207" t="e">
        <f t="shared" si="3"/>
        <v>#DIV/0!</v>
      </c>
      <c r="I23" s="208" t="e">
        <f t="shared" si="4"/>
        <v>#DIV/0!</v>
      </c>
      <c r="J23" s="202" t="e">
        <f t="shared" si="5"/>
        <v>#DIV/0!</v>
      </c>
      <c r="K23" s="243" t="e">
        <f t="shared" si="6"/>
        <v>#DIV/0!</v>
      </c>
      <c r="L23" s="195"/>
      <c r="M23" s="229"/>
      <c r="N23" s="231"/>
      <c r="O23" s="231"/>
      <c r="P23" s="240"/>
      <c r="Q23" s="195" t="s">
        <v>270</v>
      </c>
      <c r="R23" s="229" t="str">
        <f>+A23</f>
        <v>038</v>
      </c>
      <c r="S23" s="223">
        <f>D23/3</f>
        <v>0</v>
      </c>
      <c r="T23" s="223"/>
      <c r="U23" s="239"/>
      <c r="V23" s="195" t="s">
        <v>271</v>
      </c>
      <c r="W23" s="230" t="str">
        <f>+R23</f>
        <v>038</v>
      </c>
      <c r="X23" s="223">
        <f>D23/3</f>
        <v>0</v>
      </c>
      <c r="Y23" s="223"/>
      <c r="Z23" s="239"/>
      <c r="AA23" s="222" t="s">
        <v>272</v>
      </c>
      <c r="AB23" s="223" t="str">
        <f>+W23</f>
        <v>038</v>
      </c>
      <c r="AC23" s="223">
        <f>D23/3</f>
        <v>0</v>
      </c>
      <c r="AD23" s="223"/>
      <c r="AE23" s="239"/>
      <c r="AF23" s="222"/>
      <c r="AG23" s="222"/>
      <c r="AH23" s="206"/>
      <c r="AI23" s="206"/>
      <c r="AJ23" s="202"/>
      <c r="AK23" s="222"/>
      <c r="AL23" s="222"/>
      <c r="AM23" s="206"/>
      <c r="AN23" s="155"/>
    </row>
    <row r="24" spans="1:40" x14ac:dyDescent="0.2">
      <c r="A24" s="227" t="s">
        <v>276</v>
      </c>
      <c r="B24" s="235"/>
      <c r="C24" s="189"/>
      <c r="D24" s="231"/>
      <c r="E24" s="228" t="e">
        <f t="shared" si="0"/>
        <v>#DIV/0!</v>
      </c>
      <c r="F24" s="243">
        <f t="shared" si="1"/>
        <v>0</v>
      </c>
      <c r="G24" s="202">
        <f t="shared" si="2"/>
        <v>0</v>
      </c>
      <c r="H24" s="207" t="e">
        <f t="shared" si="3"/>
        <v>#DIV/0!</v>
      </c>
      <c r="I24" s="208" t="e">
        <f t="shared" si="4"/>
        <v>#DIV/0!</v>
      </c>
      <c r="J24" s="202" t="e">
        <f t="shared" si="5"/>
        <v>#DIV/0!</v>
      </c>
      <c r="K24" s="243" t="e">
        <f t="shared" si="6"/>
        <v>#DIV/0!</v>
      </c>
      <c r="L24" s="195" t="s">
        <v>268</v>
      </c>
      <c r="M24" s="229" t="str">
        <f>+A24</f>
        <v>040</v>
      </c>
      <c r="N24" s="231">
        <f>D24</f>
        <v>0</v>
      </c>
      <c r="O24" s="231"/>
      <c r="P24" s="240"/>
      <c r="Q24" s="222"/>
      <c r="R24" s="222"/>
      <c r="S24" s="223"/>
      <c r="T24" s="223"/>
      <c r="U24" s="239"/>
      <c r="V24" s="222"/>
      <c r="W24" s="222"/>
      <c r="X24" s="223"/>
      <c r="Y24" s="223"/>
      <c r="Z24" s="239"/>
      <c r="AA24" s="223"/>
      <c r="AB24" s="223"/>
      <c r="AC24" s="223"/>
      <c r="AD24" s="223"/>
      <c r="AE24" s="239"/>
      <c r="AF24" s="222"/>
      <c r="AG24" s="222"/>
      <c r="AH24" s="206"/>
      <c r="AI24" s="206"/>
      <c r="AJ24" s="202"/>
      <c r="AK24" s="222"/>
      <c r="AL24" s="222"/>
      <c r="AM24" s="206"/>
      <c r="AN24" s="155"/>
    </row>
    <row r="25" spans="1:40" x14ac:dyDescent="0.2">
      <c r="A25" s="227" t="s">
        <v>279</v>
      </c>
      <c r="B25" s="171"/>
      <c r="C25" s="189"/>
      <c r="D25" s="231"/>
      <c r="E25" s="228" t="e">
        <f t="shared" si="0"/>
        <v>#DIV/0!</v>
      </c>
      <c r="F25" s="243">
        <f t="shared" si="1"/>
        <v>0</v>
      </c>
      <c r="G25" s="202">
        <f t="shared" si="2"/>
        <v>0</v>
      </c>
      <c r="H25" s="207" t="e">
        <f t="shared" si="3"/>
        <v>#DIV/0!</v>
      </c>
      <c r="I25" s="208" t="e">
        <f t="shared" si="4"/>
        <v>#DIV/0!</v>
      </c>
      <c r="J25" s="202" t="e">
        <f t="shared" si="5"/>
        <v>#DIV/0!</v>
      </c>
      <c r="K25" s="243" t="e">
        <f t="shared" si="6"/>
        <v>#DIV/0!</v>
      </c>
      <c r="L25" s="195" t="s">
        <v>268</v>
      </c>
      <c r="M25" s="229" t="str">
        <f>+A25</f>
        <v>046</v>
      </c>
      <c r="N25" s="231">
        <f>D25</f>
        <v>0</v>
      </c>
      <c r="O25" s="231"/>
      <c r="P25" s="240"/>
      <c r="Q25" s="195"/>
      <c r="R25" s="229"/>
      <c r="S25" s="223"/>
      <c r="T25" s="223"/>
      <c r="U25" s="239"/>
      <c r="V25" s="195"/>
      <c r="W25" s="230"/>
      <c r="X25" s="223"/>
      <c r="Y25" s="223"/>
      <c r="Z25" s="239"/>
      <c r="AA25" s="223"/>
      <c r="AB25" s="223"/>
      <c r="AC25" s="223"/>
      <c r="AD25" s="223"/>
      <c r="AE25" s="239"/>
      <c r="AF25" s="222"/>
      <c r="AG25" s="222"/>
      <c r="AH25" s="206"/>
      <c r="AI25" s="206"/>
      <c r="AJ25" s="202"/>
      <c r="AK25" s="222"/>
      <c r="AL25" s="222"/>
      <c r="AM25" s="206"/>
      <c r="AN25" s="155"/>
    </row>
    <row r="26" spans="1:40" x14ac:dyDescent="0.2">
      <c r="A26" s="227" t="s">
        <v>277</v>
      </c>
      <c r="B26" s="235"/>
      <c r="C26" s="189"/>
      <c r="D26" s="231"/>
      <c r="E26" s="228" t="e">
        <f t="shared" si="0"/>
        <v>#DIV/0!</v>
      </c>
      <c r="F26" s="243">
        <f t="shared" si="1"/>
        <v>0</v>
      </c>
      <c r="G26" s="202">
        <f t="shared" si="2"/>
        <v>0</v>
      </c>
      <c r="H26" s="207" t="e">
        <f t="shared" si="3"/>
        <v>#DIV/0!</v>
      </c>
      <c r="I26" s="208" t="e">
        <f t="shared" si="4"/>
        <v>#DIV/0!</v>
      </c>
      <c r="J26" s="202" t="e">
        <f t="shared" si="5"/>
        <v>#DIV/0!</v>
      </c>
      <c r="K26" s="243" t="e">
        <f t="shared" si="6"/>
        <v>#DIV/0!</v>
      </c>
      <c r="L26" s="195"/>
      <c r="M26" s="229"/>
      <c r="N26" s="231"/>
      <c r="O26" s="231"/>
      <c r="P26" s="240"/>
      <c r="Q26" s="195" t="s">
        <v>270</v>
      </c>
      <c r="R26" s="229" t="str">
        <f>+A26</f>
        <v>058</v>
      </c>
      <c r="S26" s="223">
        <f>D26/3</f>
        <v>0</v>
      </c>
      <c r="T26" s="223"/>
      <c r="U26" s="239"/>
      <c r="V26" s="195" t="s">
        <v>271</v>
      </c>
      <c r="W26" s="230" t="str">
        <f>+R26</f>
        <v>058</v>
      </c>
      <c r="X26" s="223">
        <f>D26/3</f>
        <v>0</v>
      </c>
      <c r="Y26" s="223"/>
      <c r="Z26" s="239"/>
      <c r="AA26" s="222" t="s">
        <v>272</v>
      </c>
      <c r="AB26" s="223" t="str">
        <f>+W26</f>
        <v>058</v>
      </c>
      <c r="AC26" s="223">
        <f>D26/3</f>
        <v>0</v>
      </c>
      <c r="AD26" s="223"/>
      <c r="AE26" s="239"/>
      <c r="AF26" s="222"/>
      <c r="AG26" s="222"/>
      <c r="AH26" s="206"/>
      <c r="AI26" s="206"/>
      <c r="AJ26" s="202"/>
      <c r="AK26" s="222"/>
      <c r="AL26" s="222"/>
      <c r="AM26" s="206"/>
      <c r="AN26" s="155"/>
    </row>
    <row r="27" spans="1:40" x14ac:dyDescent="0.2">
      <c r="A27" s="227" t="s">
        <v>275</v>
      </c>
      <c r="B27" s="235"/>
      <c r="C27" s="189"/>
      <c r="D27" s="231"/>
      <c r="E27" s="228" t="e">
        <f t="shared" si="0"/>
        <v>#DIV/0!</v>
      </c>
      <c r="F27" s="243">
        <f t="shared" si="1"/>
        <v>0</v>
      </c>
      <c r="G27" s="202">
        <f t="shared" si="2"/>
        <v>0</v>
      </c>
      <c r="H27" s="207" t="e">
        <f t="shared" si="3"/>
        <v>#DIV/0!</v>
      </c>
      <c r="I27" s="208" t="e">
        <f t="shared" si="4"/>
        <v>#DIV/0!</v>
      </c>
      <c r="J27" s="202" t="e">
        <f t="shared" si="5"/>
        <v>#DIV/0!</v>
      </c>
      <c r="K27" s="243" t="e">
        <f t="shared" si="6"/>
        <v>#DIV/0!</v>
      </c>
      <c r="L27" s="195"/>
      <c r="M27" s="229"/>
      <c r="N27" s="231"/>
      <c r="O27" s="231"/>
      <c r="P27" s="240"/>
      <c r="Q27" s="195" t="s">
        <v>270</v>
      </c>
      <c r="R27" s="229" t="str">
        <f>+A27</f>
        <v>096</v>
      </c>
      <c r="S27" s="223">
        <f>D27/3</f>
        <v>0</v>
      </c>
      <c r="T27" s="223"/>
      <c r="U27" s="239"/>
      <c r="V27" s="195" t="s">
        <v>271</v>
      </c>
      <c r="W27" s="230" t="str">
        <f>+R27</f>
        <v>096</v>
      </c>
      <c r="X27" s="223">
        <f>D27/3</f>
        <v>0</v>
      </c>
      <c r="Y27" s="223"/>
      <c r="Z27" s="239"/>
      <c r="AA27" s="222" t="s">
        <v>272</v>
      </c>
      <c r="AB27" s="223" t="str">
        <f>+W27</f>
        <v>096</v>
      </c>
      <c r="AC27" s="223">
        <f>D27/3</f>
        <v>0</v>
      </c>
      <c r="AD27" s="223"/>
      <c r="AE27" s="239"/>
      <c r="AF27" s="222"/>
      <c r="AG27" s="222"/>
      <c r="AH27" s="206"/>
      <c r="AI27" s="206"/>
      <c r="AJ27" s="202"/>
      <c r="AK27" s="222"/>
      <c r="AL27" s="222"/>
      <c r="AM27" s="206"/>
      <c r="AN27" s="155"/>
    </row>
    <row r="28" spans="1:40" x14ac:dyDescent="0.2">
      <c r="A28" s="172">
        <v>102</v>
      </c>
      <c r="B28" s="244"/>
      <c r="C28" s="189"/>
      <c r="D28" s="231"/>
      <c r="E28" s="228" t="e">
        <f t="shared" si="0"/>
        <v>#DIV/0!</v>
      </c>
      <c r="F28" s="243">
        <f t="shared" si="1"/>
        <v>0</v>
      </c>
      <c r="G28" s="202">
        <f t="shared" si="2"/>
        <v>0</v>
      </c>
      <c r="H28" s="207" t="e">
        <f t="shared" si="3"/>
        <v>#DIV/0!</v>
      </c>
      <c r="I28" s="208" t="e">
        <f t="shared" si="4"/>
        <v>#DIV/0!</v>
      </c>
      <c r="J28" s="202" t="e">
        <f t="shared" si="5"/>
        <v>#DIV/0!</v>
      </c>
      <c r="K28" s="243" t="e">
        <f t="shared" si="6"/>
        <v>#DIV/0!</v>
      </c>
      <c r="L28" s="195" t="s">
        <v>268</v>
      </c>
      <c r="M28" s="229">
        <f t="shared" ref="M28:M33" si="7">+A28</f>
        <v>102</v>
      </c>
      <c r="N28" s="231">
        <f t="shared" ref="N28:N33" si="8">D28</f>
        <v>0</v>
      </c>
      <c r="O28" s="231"/>
      <c r="P28" s="240"/>
      <c r="Q28" s="222"/>
      <c r="R28" s="222"/>
      <c r="S28" s="223"/>
      <c r="T28" s="223"/>
      <c r="U28" s="239"/>
      <c r="V28" s="222"/>
      <c r="W28" s="222"/>
      <c r="X28" s="223"/>
      <c r="Y28" s="223"/>
      <c r="Z28" s="239"/>
      <c r="AA28" s="223"/>
      <c r="AB28" s="223"/>
      <c r="AC28" s="223"/>
      <c r="AD28" s="223"/>
      <c r="AE28" s="239"/>
      <c r="AF28" s="222"/>
      <c r="AG28" s="222"/>
      <c r="AH28" s="206"/>
      <c r="AI28" s="206"/>
      <c r="AJ28" s="202"/>
      <c r="AK28" s="222"/>
      <c r="AL28" s="222"/>
      <c r="AM28" s="206"/>
      <c r="AN28" s="155"/>
    </row>
    <row r="29" spans="1:40" x14ac:dyDescent="0.2">
      <c r="A29" s="232">
        <v>118</v>
      </c>
      <c r="B29" s="171"/>
      <c r="C29" s="189"/>
      <c r="D29" s="231"/>
      <c r="E29" s="228" t="e">
        <f t="shared" si="0"/>
        <v>#DIV/0!</v>
      </c>
      <c r="F29" s="243">
        <f t="shared" si="1"/>
        <v>0</v>
      </c>
      <c r="G29" s="202">
        <f t="shared" si="2"/>
        <v>0</v>
      </c>
      <c r="H29" s="207" t="e">
        <f t="shared" si="3"/>
        <v>#DIV/0!</v>
      </c>
      <c r="I29" s="208" t="e">
        <f t="shared" si="4"/>
        <v>#DIV/0!</v>
      </c>
      <c r="J29" s="202" t="e">
        <f t="shared" si="5"/>
        <v>#DIV/0!</v>
      </c>
      <c r="K29" s="243" t="e">
        <f t="shared" si="6"/>
        <v>#DIV/0!</v>
      </c>
      <c r="L29" s="195" t="s">
        <v>268</v>
      </c>
      <c r="M29" s="229">
        <f t="shared" si="7"/>
        <v>118</v>
      </c>
      <c r="N29" s="231">
        <f t="shared" si="8"/>
        <v>0</v>
      </c>
      <c r="O29" s="231"/>
      <c r="P29" s="240"/>
      <c r="Q29" s="222"/>
      <c r="R29" s="222"/>
      <c r="S29" s="223"/>
      <c r="T29" s="223"/>
      <c r="U29" s="239"/>
      <c r="V29" s="222"/>
      <c r="W29" s="222"/>
      <c r="X29" s="223"/>
      <c r="Y29" s="223"/>
      <c r="Z29" s="239"/>
      <c r="AA29" s="223"/>
      <c r="AB29" s="223"/>
      <c r="AC29" s="223"/>
      <c r="AD29" s="223"/>
      <c r="AE29" s="239"/>
      <c r="AF29" s="222"/>
      <c r="AG29" s="222"/>
      <c r="AH29" s="206"/>
      <c r="AI29" s="206"/>
      <c r="AJ29" s="202"/>
      <c r="AK29" s="222"/>
      <c r="AL29" s="222"/>
      <c r="AM29" s="206"/>
      <c r="AN29" s="155"/>
    </row>
    <row r="30" spans="1:40" x14ac:dyDescent="0.2">
      <c r="A30" s="172">
        <v>167</v>
      </c>
      <c r="B30" s="244"/>
      <c r="C30" s="189"/>
      <c r="D30" s="231"/>
      <c r="E30" s="228" t="e">
        <f t="shared" si="0"/>
        <v>#DIV/0!</v>
      </c>
      <c r="F30" s="243">
        <f t="shared" si="1"/>
        <v>0</v>
      </c>
      <c r="G30" s="202">
        <f t="shared" si="2"/>
        <v>0</v>
      </c>
      <c r="H30" s="207" t="e">
        <f t="shared" si="3"/>
        <v>#DIV/0!</v>
      </c>
      <c r="I30" s="208" t="e">
        <f t="shared" si="4"/>
        <v>#DIV/0!</v>
      </c>
      <c r="J30" s="202" t="e">
        <f t="shared" si="5"/>
        <v>#DIV/0!</v>
      </c>
      <c r="K30" s="243" t="e">
        <f t="shared" si="6"/>
        <v>#DIV/0!</v>
      </c>
      <c r="L30" s="195" t="s">
        <v>268</v>
      </c>
      <c r="M30" s="229">
        <f t="shared" si="7"/>
        <v>167</v>
      </c>
      <c r="N30" s="231">
        <f t="shared" si="8"/>
        <v>0</v>
      </c>
      <c r="O30" s="231"/>
      <c r="P30" s="240"/>
      <c r="Q30" s="222"/>
      <c r="R30" s="222"/>
      <c r="S30" s="223"/>
      <c r="T30" s="223"/>
      <c r="U30" s="239"/>
      <c r="V30" s="222"/>
      <c r="W30" s="222"/>
      <c r="X30" s="223"/>
      <c r="Y30" s="223"/>
      <c r="Z30" s="239"/>
      <c r="AA30" s="223"/>
      <c r="AB30" s="223"/>
      <c r="AC30" s="223"/>
      <c r="AD30" s="223"/>
      <c r="AE30" s="239"/>
      <c r="AF30" s="195"/>
      <c r="AG30" s="229"/>
      <c r="AH30" s="206"/>
      <c r="AI30" s="206"/>
      <c r="AJ30" s="202"/>
      <c r="AK30" s="195"/>
      <c r="AL30" s="195"/>
      <c r="AM30" s="195"/>
      <c r="AN30" s="155"/>
    </row>
    <row r="31" spans="1:40" x14ac:dyDescent="0.2">
      <c r="A31" s="227">
        <v>199</v>
      </c>
      <c r="B31" s="171"/>
      <c r="C31" s="189"/>
      <c r="D31" s="231"/>
      <c r="E31" s="228" t="e">
        <f t="shared" si="0"/>
        <v>#DIV/0!</v>
      </c>
      <c r="F31" s="243">
        <f t="shared" si="1"/>
        <v>0</v>
      </c>
      <c r="G31" s="202">
        <f t="shared" si="2"/>
        <v>0</v>
      </c>
      <c r="H31" s="207" t="e">
        <f t="shared" si="3"/>
        <v>#DIV/0!</v>
      </c>
      <c r="I31" s="208" t="e">
        <f t="shared" si="4"/>
        <v>#DIV/0!</v>
      </c>
      <c r="J31" s="202" t="e">
        <f t="shared" si="5"/>
        <v>#DIV/0!</v>
      </c>
      <c r="K31" s="243" t="e">
        <f t="shared" si="6"/>
        <v>#DIV/0!</v>
      </c>
      <c r="L31" s="195" t="s">
        <v>268</v>
      </c>
      <c r="M31" s="229">
        <f t="shared" si="7"/>
        <v>199</v>
      </c>
      <c r="N31" s="231">
        <f t="shared" si="8"/>
        <v>0</v>
      </c>
      <c r="O31" s="231"/>
      <c r="P31" s="240"/>
      <c r="Q31" s="195"/>
      <c r="R31" s="229"/>
      <c r="S31" s="223"/>
      <c r="T31" s="223"/>
      <c r="U31" s="239"/>
      <c r="V31" s="195"/>
      <c r="W31" s="230"/>
      <c r="X31" s="223"/>
      <c r="Y31" s="223"/>
      <c r="Z31" s="239"/>
      <c r="AA31" s="223"/>
      <c r="AB31" s="223"/>
      <c r="AC31" s="223"/>
      <c r="AD31" s="223"/>
      <c r="AE31" s="239"/>
      <c r="AF31" s="195"/>
      <c r="AG31" s="229"/>
      <c r="AH31" s="206"/>
      <c r="AI31" s="206"/>
      <c r="AJ31" s="202"/>
      <c r="AK31" s="195"/>
      <c r="AL31" s="195"/>
      <c r="AM31" s="195"/>
      <c r="AN31" s="155"/>
    </row>
    <row r="32" spans="1:40" x14ac:dyDescent="0.2">
      <c r="A32" s="227">
        <v>212</v>
      </c>
      <c r="B32" s="244"/>
      <c r="C32" s="189"/>
      <c r="D32" s="231"/>
      <c r="E32" s="228" t="e">
        <f t="shared" si="0"/>
        <v>#DIV/0!</v>
      </c>
      <c r="F32" s="243">
        <f t="shared" si="1"/>
        <v>0</v>
      </c>
      <c r="G32" s="202">
        <f t="shared" si="2"/>
        <v>0</v>
      </c>
      <c r="H32" s="207" t="e">
        <f t="shared" si="3"/>
        <v>#DIV/0!</v>
      </c>
      <c r="I32" s="208" t="e">
        <f t="shared" si="4"/>
        <v>#DIV/0!</v>
      </c>
      <c r="J32" s="202" t="e">
        <f t="shared" si="5"/>
        <v>#DIV/0!</v>
      </c>
      <c r="K32" s="243" t="e">
        <f t="shared" si="6"/>
        <v>#DIV/0!</v>
      </c>
      <c r="L32" s="195" t="s">
        <v>268</v>
      </c>
      <c r="M32" s="229">
        <f t="shared" si="7"/>
        <v>212</v>
      </c>
      <c r="N32" s="231">
        <f t="shared" si="8"/>
        <v>0</v>
      </c>
      <c r="O32" s="231"/>
      <c r="P32" s="240"/>
      <c r="Q32" s="222"/>
      <c r="R32" s="222"/>
      <c r="S32" s="223"/>
      <c r="T32" s="223"/>
      <c r="U32" s="239"/>
      <c r="V32" s="222"/>
      <c r="W32" s="222"/>
      <c r="X32" s="223"/>
      <c r="Y32" s="223"/>
      <c r="Z32" s="239"/>
      <c r="AA32" s="223"/>
      <c r="AB32" s="223"/>
      <c r="AC32" s="223"/>
      <c r="AD32" s="223"/>
      <c r="AE32" s="239"/>
      <c r="AF32" s="195"/>
      <c r="AG32" s="229"/>
      <c r="AH32" s="206"/>
      <c r="AI32" s="206"/>
      <c r="AJ32" s="202"/>
      <c r="AK32" s="195"/>
      <c r="AL32" s="195"/>
      <c r="AM32" s="195"/>
      <c r="AN32" s="155"/>
    </row>
    <row r="33" spans="1:40" x14ac:dyDescent="0.2">
      <c r="A33" s="222">
        <v>218</v>
      </c>
      <c r="B33" s="244"/>
      <c r="C33" s="189"/>
      <c r="D33" s="231"/>
      <c r="E33" s="228" t="e">
        <f t="shared" si="0"/>
        <v>#DIV/0!</v>
      </c>
      <c r="F33" s="243">
        <f t="shared" si="1"/>
        <v>0</v>
      </c>
      <c r="G33" s="202">
        <f t="shared" si="2"/>
        <v>0</v>
      </c>
      <c r="H33" s="207" t="e">
        <f t="shared" si="3"/>
        <v>#DIV/0!</v>
      </c>
      <c r="I33" s="208" t="e">
        <f t="shared" si="4"/>
        <v>#DIV/0!</v>
      </c>
      <c r="J33" s="202" t="e">
        <f t="shared" si="5"/>
        <v>#DIV/0!</v>
      </c>
      <c r="K33" s="243" t="e">
        <f t="shared" si="6"/>
        <v>#DIV/0!</v>
      </c>
      <c r="L33" s="195" t="s">
        <v>268</v>
      </c>
      <c r="M33" s="229">
        <f t="shared" si="7"/>
        <v>218</v>
      </c>
      <c r="N33" s="231">
        <f t="shared" si="8"/>
        <v>0</v>
      </c>
      <c r="O33" s="231"/>
      <c r="P33" s="240"/>
      <c r="Q33" s="222"/>
      <c r="R33" s="222"/>
      <c r="S33" s="223"/>
      <c r="T33" s="223"/>
      <c r="U33" s="239"/>
      <c r="V33" s="222"/>
      <c r="W33" s="222"/>
      <c r="X33" s="223"/>
      <c r="Y33" s="223"/>
      <c r="Z33" s="239"/>
      <c r="AA33" s="223"/>
      <c r="AB33" s="223"/>
      <c r="AC33" s="223"/>
      <c r="AD33" s="223"/>
      <c r="AE33" s="239"/>
      <c r="AF33" s="195"/>
      <c r="AG33" s="229"/>
      <c r="AH33" s="195"/>
      <c r="AI33" s="195"/>
      <c r="AJ33" s="202"/>
      <c r="AK33" s="195"/>
      <c r="AL33" s="195"/>
      <c r="AM33" s="195"/>
      <c r="AN33" s="155"/>
    </row>
    <row r="34" spans="1:40" x14ac:dyDescent="0.2">
      <c r="A34" s="227">
        <v>219</v>
      </c>
      <c r="B34" s="171"/>
      <c r="C34" s="189"/>
      <c r="D34" s="231"/>
      <c r="E34" s="228" t="e">
        <f t="shared" si="0"/>
        <v>#DIV/0!</v>
      </c>
      <c r="F34" s="243">
        <f t="shared" si="1"/>
        <v>0</v>
      </c>
      <c r="G34" s="202">
        <f t="shared" si="2"/>
        <v>0</v>
      </c>
      <c r="H34" s="207" t="e">
        <f t="shared" si="3"/>
        <v>#DIV/0!</v>
      </c>
      <c r="I34" s="208" t="e">
        <f t="shared" si="4"/>
        <v>#DIV/0!</v>
      </c>
      <c r="J34" s="202" t="e">
        <f t="shared" si="5"/>
        <v>#DIV/0!</v>
      </c>
      <c r="K34" s="243" t="e">
        <f t="shared" si="6"/>
        <v>#DIV/0!</v>
      </c>
      <c r="L34" s="195"/>
      <c r="M34" s="229"/>
      <c r="N34" s="231"/>
      <c r="O34" s="231"/>
      <c r="P34" s="240"/>
      <c r="Q34" s="195" t="s">
        <v>270</v>
      </c>
      <c r="R34" s="229">
        <f>+A34</f>
        <v>219</v>
      </c>
      <c r="S34" s="223">
        <f>D34/3</f>
        <v>0</v>
      </c>
      <c r="T34" s="223"/>
      <c r="U34" s="239"/>
      <c r="V34" s="195" t="s">
        <v>271</v>
      </c>
      <c r="W34" s="230">
        <f>+R34</f>
        <v>219</v>
      </c>
      <c r="X34" s="223">
        <f>D34/3</f>
        <v>0</v>
      </c>
      <c r="Y34" s="223"/>
      <c r="Z34" s="239"/>
      <c r="AA34" s="222" t="s">
        <v>272</v>
      </c>
      <c r="AB34" s="223">
        <f>+W34</f>
        <v>219</v>
      </c>
      <c r="AC34" s="223">
        <f>D34/3</f>
        <v>0</v>
      </c>
      <c r="AD34" s="223"/>
      <c r="AE34" s="239"/>
      <c r="AF34" s="195"/>
      <c r="AG34" s="229"/>
      <c r="AH34" s="195"/>
      <c r="AI34" s="195"/>
      <c r="AJ34" s="202"/>
      <c r="AK34" s="195"/>
      <c r="AL34" s="195"/>
      <c r="AM34" s="195"/>
      <c r="AN34" s="155"/>
    </row>
    <row r="35" spans="1:40" x14ac:dyDescent="0.2">
      <c r="A35" s="227">
        <v>221</v>
      </c>
      <c r="B35" s="233"/>
      <c r="C35" s="189"/>
      <c r="D35" s="231"/>
      <c r="E35" s="228" t="e">
        <f t="shared" si="0"/>
        <v>#DIV/0!</v>
      </c>
      <c r="F35" s="243">
        <f t="shared" si="1"/>
        <v>0</v>
      </c>
      <c r="G35" s="202">
        <f t="shared" si="2"/>
        <v>0</v>
      </c>
      <c r="H35" s="207" t="e">
        <f t="shared" si="3"/>
        <v>#DIV/0!</v>
      </c>
      <c r="I35" s="208" t="e">
        <f t="shared" si="4"/>
        <v>#DIV/0!</v>
      </c>
      <c r="J35" s="202" t="e">
        <f t="shared" si="5"/>
        <v>#DIV/0!</v>
      </c>
      <c r="K35" s="243" t="e">
        <f t="shared" si="6"/>
        <v>#DIV/0!</v>
      </c>
      <c r="L35" s="195" t="s">
        <v>268</v>
      </c>
      <c r="M35" s="229">
        <f>+A35</f>
        <v>221</v>
      </c>
      <c r="N35" s="231">
        <f>D35</f>
        <v>0</v>
      </c>
      <c r="O35" s="231"/>
      <c r="P35" s="240"/>
      <c r="Q35" s="195"/>
      <c r="R35" s="229"/>
      <c r="S35" s="223"/>
      <c r="T35" s="223"/>
      <c r="U35" s="239"/>
      <c r="V35" s="195"/>
      <c r="W35" s="230"/>
      <c r="X35" s="223"/>
      <c r="Y35" s="223"/>
      <c r="Z35" s="239"/>
      <c r="AA35" s="223"/>
      <c r="AB35" s="223"/>
      <c r="AC35" s="223"/>
      <c r="AD35" s="223"/>
      <c r="AE35" s="239"/>
      <c r="AF35" s="195"/>
      <c r="AG35" s="229"/>
      <c r="AH35" s="195"/>
      <c r="AI35" s="195"/>
      <c r="AJ35" s="202"/>
      <c r="AK35" s="195"/>
      <c r="AL35" s="195"/>
      <c r="AM35" s="195"/>
      <c r="AN35" s="155"/>
    </row>
    <row r="36" spans="1:40" x14ac:dyDescent="0.2">
      <c r="A36" s="227">
        <v>224</v>
      </c>
      <c r="B36" s="171"/>
      <c r="C36" s="189"/>
      <c r="D36" s="231"/>
      <c r="E36" s="228" t="e">
        <f t="shared" si="0"/>
        <v>#DIV/0!</v>
      </c>
      <c r="F36" s="243">
        <f t="shared" si="1"/>
        <v>0</v>
      </c>
      <c r="G36" s="202">
        <f t="shared" si="2"/>
        <v>0</v>
      </c>
      <c r="H36" s="207" t="e">
        <f t="shared" si="3"/>
        <v>#DIV/0!</v>
      </c>
      <c r="I36" s="208" t="e">
        <f t="shared" si="4"/>
        <v>#DIV/0!</v>
      </c>
      <c r="J36" s="202" t="e">
        <f t="shared" si="5"/>
        <v>#DIV/0!</v>
      </c>
      <c r="K36" s="243" t="e">
        <f t="shared" si="6"/>
        <v>#DIV/0!</v>
      </c>
      <c r="L36" s="195" t="s">
        <v>268</v>
      </c>
      <c r="M36" s="229">
        <f>+A36</f>
        <v>224</v>
      </c>
      <c r="N36" s="231">
        <f>D36</f>
        <v>0</v>
      </c>
      <c r="O36" s="231"/>
      <c r="P36" s="240"/>
      <c r="Q36" s="195"/>
      <c r="R36" s="229"/>
      <c r="S36" s="223"/>
      <c r="T36" s="223"/>
      <c r="U36" s="239"/>
      <c r="V36" s="195"/>
      <c r="W36" s="230"/>
      <c r="X36" s="223"/>
      <c r="Y36" s="223"/>
      <c r="Z36" s="239"/>
      <c r="AA36" s="223"/>
      <c r="AB36" s="223"/>
      <c r="AC36" s="223"/>
      <c r="AD36" s="223"/>
      <c r="AE36" s="239"/>
      <c r="AF36" s="195"/>
      <c r="AG36" s="229"/>
      <c r="AH36" s="195"/>
      <c r="AI36" s="195"/>
      <c r="AJ36" s="202"/>
      <c r="AK36" s="195"/>
      <c r="AL36" s="195"/>
      <c r="AM36" s="195"/>
      <c r="AN36" s="155"/>
    </row>
    <row r="37" spans="1:40" x14ac:dyDescent="0.2">
      <c r="A37" s="227">
        <v>228</v>
      </c>
      <c r="B37" s="171"/>
      <c r="C37" s="189"/>
      <c r="D37" s="231"/>
      <c r="E37" s="228" t="e">
        <f t="shared" si="0"/>
        <v>#DIV/0!</v>
      </c>
      <c r="F37" s="243">
        <f t="shared" si="1"/>
        <v>0</v>
      </c>
      <c r="G37" s="202">
        <f t="shared" si="2"/>
        <v>0</v>
      </c>
      <c r="H37" s="207" t="e">
        <f t="shared" si="3"/>
        <v>#DIV/0!</v>
      </c>
      <c r="I37" s="208" t="e">
        <f t="shared" si="4"/>
        <v>#DIV/0!</v>
      </c>
      <c r="J37" s="202" t="e">
        <f t="shared" si="5"/>
        <v>#DIV/0!</v>
      </c>
      <c r="K37" s="243" t="e">
        <f t="shared" si="6"/>
        <v>#DIV/0!</v>
      </c>
      <c r="L37" s="195" t="s">
        <v>268</v>
      </c>
      <c r="M37" s="229">
        <f>+A37</f>
        <v>228</v>
      </c>
      <c r="N37" s="231">
        <f>D37</f>
        <v>0</v>
      </c>
      <c r="O37" s="231"/>
      <c r="P37" s="240"/>
      <c r="Q37" s="195"/>
      <c r="R37" s="229"/>
      <c r="S37" s="223"/>
      <c r="T37" s="223"/>
      <c r="U37" s="239"/>
      <c r="V37" s="195"/>
      <c r="W37" s="230"/>
      <c r="X37" s="223"/>
      <c r="Y37" s="223"/>
      <c r="Z37" s="239"/>
      <c r="AA37" s="223"/>
      <c r="AB37" s="223"/>
      <c r="AC37" s="223"/>
      <c r="AD37" s="223"/>
      <c r="AE37" s="239"/>
      <c r="AF37" s="195"/>
      <c r="AG37" s="229"/>
      <c r="AH37" s="195"/>
      <c r="AI37" s="195"/>
      <c r="AJ37" s="202"/>
      <c r="AK37" s="195"/>
      <c r="AL37" s="195"/>
      <c r="AM37" s="195"/>
      <c r="AN37" s="155"/>
    </row>
    <row r="38" spans="1:40" x14ac:dyDescent="0.2">
      <c r="A38" s="227">
        <v>246</v>
      </c>
      <c r="B38" s="171"/>
      <c r="C38" s="189"/>
      <c r="D38" s="231"/>
      <c r="E38" s="228" t="e">
        <f t="shared" si="0"/>
        <v>#DIV/0!</v>
      </c>
      <c r="F38" s="243">
        <f t="shared" si="1"/>
        <v>0</v>
      </c>
      <c r="G38" s="202">
        <f t="shared" si="2"/>
        <v>0</v>
      </c>
      <c r="H38" s="207" t="e">
        <f t="shared" si="3"/>
        <v>#DIV/0!</v>
      </c>
      <c r="I38" s="208" t="e">
        <f t="shared" si="4"/>
        <v>#DIV/0!</v>
      </c>
      <c r="J38" s="202" t="e">
        <f t="shared" si="5"/>
        <v>#DIV/0!</v>
      </c>
      <c r="K38" s="243" t="e">
        <f t="shared" si="6"/>
        <v>#DIV/0!</v>
      </c>
      <c r="L38" s="195"/>
      <c r="M38" s="229"/>
      <c r="N38" s="231"/>
      <c r="O38" s="231"/>
      <c r="P38" s="240"/>
      <c r="Q38" s="195" t="s">
        <v>270</v>
      </c>
      <c r="R38" s="229">
        <f>+A38</f>
        <v>246</v>
      </c>
      <c r="S38" s="223">
        <f>D38/3</f>
        <v>0</v>
      </c>
      <c r="T38" s="223"/>
      <c r="U38" s="239"/>
      <c r="V38" s="195" t="s">
        <v>271</v>
      </c>
      <c r="W38" s="230">
        <f>+R38</f>
        <v>246</v>
      </c>
      <c r="X38" s="223">
        <f>D38/3</f>
        <v>0</v>
      </c>
      <c r="Y38" s="223"/>
      <c r="Z38" s="239"/>
      <c r="AA38" s="222" t="s">
        <v>272</v>
      </c>
      <c r="AB38" s="223">
        <f>+W38</f>
        <v>246</v>
      </c>
      <c r="AC38" s="223">
        <f>D38/3</f>
        <v>0</v>
      </c>
      <c r="AD38" s="223"/>
      <c r="AE38" s="239"/>
      <c r="AF38" s="195"/>
      <c r="AG38" s="229"/>
      <c r="AH38" s="195"/>
      <c r="AI38" s="195"/>
      <c r="AJ38" s="202"/>
      <c r="AK38" s="195"/>
      <c r="AL38" s="195"/>
      <c r="AM38" s="195"/>
      <c r="AN38" s="155"/>
    </row>
    <row r="39" spans="1:40" x14ac:dyDescent="0.2">
      <c r="A39" s="222">
        <v>249</v>
      </c>
      <c r="B39" s="235"/>
      <c r="C39" s="189"/>
      <c r="D39" s="231"/>
      <c r="E39" s="228" t="e">
        <f t="shared" si="0"/>
        <v>#DIV/0!</v>
      </c>
      <c r="F39" s="243">
        <f t="shared" si="1"/>
        <v>0</v>
      </c>
      <c r="G39" s="202">
        <f t="shared" si="2"/>
        <v>0</v>
      </c>
      <c r="H39" s="207" t="e">
        <f t="shared" si="3"/>
        <v>#DIV/0!</v>
      </c>
      <c r="I39" s="208" t="e">
        <f t="shared" si="4"/>
        <v>#DIV/0!</v>
      </c>
      <c r="J39" s="202" t="e">
        <f t="shared" si="5"/>
        <v>#DIV/0!</v>
      </c>
      <c r="K39" s="243" t="e">
        <f t="shared" si="6"/>
        <v>#DIV/0!</v>
      </c>
      <c r="L39" s="195" t="s">
        <v>268</v>
      </c>
      <c r="M39" s="229">
        <f>+A39</f>
        <v>249</v>
      </c>
      <c r="N39" s="231">
        <f>D39</f>
        <v>0</v>
      </c>
      <c r="O39" s="231"/>
      <c r="P39" s="240"/>
      <c r="Q39" s="195"/>
      <c r="R39" s="229"/>
      <c r="S39" s="223"/>
      <c r="T39" s="223"/>
      <c r="U39" s="239"/>
      <c r="V39" s="195"/>
      <c r="W39" s="230"/>
      <c r="X39" s="223"/>
      <c r="Y39" s="223"/>
      <c r="Z39" s="239"/>
      <c r="AA39" s="223"/>
      <c r="AB39" s="223"/>
      <c r="AC39" s="223"/>
      <c r="AD39" s="223"/>
      <c r="AE39" s="239"/>
      <c r="AF39" s="195"/>
      <c r="AG39" s="229"/>
      <c r="AH39" s="195"/>
      <c r="AI39" s="195"/>
      <c r="AJ39" s="202"/>
      <c r="AK39" s="195"/>
      <c r="AL39" s="195"/>
      <c r="AM39" s="195"/>
      <c r="AN39" s="155"/>
    </row>
    <row r="40" spans="1:40" x14ac:dyDescent="0.2">
      <c r="A40" s="227">
        <v>286</v>
      </c>
      <c r="B40" s="171"/>
      <c r="C40" s="189"/>
      <c r="D40" s="231"/>
      <c r="E40" s="228" t="e">
        <f t="shared" si="0"/>
        <v>#DIV/0!</v>
      </c>
      <c r="F40" s="243">
        <f t="shared" si="1"/>
        <v>0</v>
      </c>
      <c r="G40" s="202">
        <f t="shared" si="2"/>
        <v>0</v>
      </c>
      <c r="H40" s="207" t="e">
        <f t="shared" si="3"/>
        <v>#DIV/0!</v>
      </c>
      <c r="I40" s="208" t="e">
        <f t="shared" si="4"/>
        <v>#DIV/0!</v>
      </c>
      <c r="J40" s="202" t="e">
        <f t="shared" si="5"/>
        <v>#DIV/0!</v>
      </c>
      <c r="K40" s="243" t="e">
        <f t="shared" si="6"/>
        <v>#DIV/0!</v>
      </c>
      <c r="L40" s="195"/>
      <c r="M40" s="229"/>
      <c r="N40" s="231"/>
      <c r="O40" s="231"/>
      <c r="P40" s="240"/>
      <c r="Q40" s="195" t="s">
        <v>270</v>
      </c>
      <c r="R40" s="229">
        <f>+A40</f>
        <v>286</v>
      </c>
      <c r="S40" s="223">
        <f>D40/3</f>
        <v>0</v>
      </c>
      <c r="T40" s="223"/>
      <c r="U40" s="239"/>
      <c r="V40" s="195" t="s">
        <v>271</v>
      </c>
      <c r="W40" s="230">
        <f>+R40</f>
        <v>286</v>
      </c>
      <c r="X40" s="223">
        <f>D40/3</f>
        <v>0</v>
      </c>
      <c r="Y40" s="223"/>
      <c r="Z40" s="239"/>
      <c r="AA40" s="222" t="s">
        <v>272</v>
      </c>
      <c r="AB40" s="223">
        <f>+W40</f>
        <v>286</v>
      </c>
      <c r="AC40" s="223">
        <f>D40/3</f>
        <v>0</v>
      </c>
      <c r="AD40" s="223"/>
      <c r="AE40" s="239"/>
      <c r="AF40" s="195"/>
      <c r="AG40" s="229"/>
      <c r="AH40" s="195"/>
      <c r="AI40" s="195"/>
      <c r="AJ40" s="202"/>
      <c r="AK40" s="195"/>
      <c r="AL40" s="195"/>
      <c r="AM40" s="195"/>
      <c r="AN40" s="155"/>
    </row>
    <row r="41" spans="1:40" x14ac:dyDescent="0.2">
      <c r="A41" s="227">
        <v>301</v>
      </c>
      <c r="B41" s="244"/>
      <c r="C41" s="189"/>
      <c r="D41" s="231"/>
      <c r="E41" s="228" t="e">
        <f t="shared" si="0"/>
        <v>#DIV/0!</v>
      </c>
      <c r="F41" s="243">
        <f t="shared" si="1"/>
        <v>0</v>
      </c>
      <c r="G41" s="202">
        <f t="shared" si="2"/>
        <v>0</v>
      </c>
      <c r="H41" s="207" t="e">
        <f t="shared" si="3"/>
        <v>#DIV/0!</v>
      </c>
      <c r="I41" s="208" t="e">
        <f t="shared" si="4"/>
        <v>#DIV/0!</v>
      </c>
      <c r="J41" s="202" t="e">
        <f t="shared" si="5"/>
        <v>#DIV/0!</v>
      </c>
      <c r="K41" s="243" t="e">
        <f t="shared" si="6"/>
        <v>#DIV/0!</v>
      </c>
      <c r="L41" s="195" t="s">
        <v>268</v>
      </c>
      <c r="M41" s="229">
        <f>+A41</f>
        <v>301</v>
      </c>
      <c r="N41" s="231">
        <f>D41</f>
        <v>0</v>
      </c>
      <c r="O41" s="231"/>
      <c r="P41" s="240"/>
      <c r="Q41" s="195"/>
      <c r="R41" s="229"/>
      <c r="S41" s="223"/>
      <c r="T41" s="223"/>
      <c r="U41" s="239"/>
      <c r="V41" s="195"/>
      <c r="W41" s="230"/>
      <c r="X41" s="223"/>
      <c r="Y41" s="223"/>
      <c r="Z41" s="239"/>
      <c r="AA41" s="222"/>
      <c r="AB41" s="223"/>
      <c r="AC41" s="223"/>
      <c r="AD41" s="223"/>
      <c r="AE41" s="239"/>
      <c r="AF41" s="195"/>
      <c r="AG41" s="229"/>
      <c r="AH41" s="195"/>
      <c r="AI41" s="195"/>
      <c r="AJ41" s="202"/>
      <c r="AK41" s="195"/>
      <c r="AL41" s="195"/>
      <c r="AM41" s="195"/>
      <c r="AN41" s="155"/>
    </row>
    <row r="42" spans="1:40" x14ac:dyDescent="0.2">
      <c r="A42" s="227">
        <v>401</v>
      </c>
      <c r="B42" s="171"/>
      <c r="C42" s="189"/>
      <c r="D42" s="231"/>
      <c r="E42" s="228" t="e">
        <f t="shared" si="0"/>
        <v>#DIV/0!</v>
      </c>
      <c r="F42" s="243">
        <f t="shared" si="1"/>
        <v>0</v>
      </c>
      <c r="G42" s="202">
        <f t="shared" si="2"/>
        <v>0</v>
      </c>
      <c r="H42" s="207" t="e">
        <f t="shared" si="3"/>
        <v>#DIV/0!</v>
      </c>
      <c r="I42" s="208" t="e">
        <f t="shared" si="4"/>
        <v>#DIV/0!</v>
      </c>
      <c r="J42" s="202" t="e">
        <f t="shared" si="5"/>
        <v>#DIV/0!</v>
      </c>
      <c r="K42" s="243" t="e">
        <f t="shared" si="6"/>
        <v>#DIV/0!</v>
      </c>
      <c r="L42" s="195"/>
      <c r="M42" s="229"/>
      <c r="N42" s="231"/>
      <c r="O42" s="231"/>
      <c r="P42" s="240"/>
      <c r="Q42" s="195" t="s">
        <v>270</v>
      </c>
      <c r="R42" s="229">
        <f>+A42</f>
        <v>401</v>
      </c>
      <c r="S42" s="223">
        <f>D42/3</f>
        <v>0</v>
      </c>
      <c r="T42" s="223"/>
      <c r="U42" s="239"/>
      <c r="V42" s="195" t="s">
        <v>271</v>
      </c>
      <c r="W42" s="230">
        <f>+R42</f>
        <v>401</v>
      </c>
      <c r="X42" s="223">
        <f>D42/3</f>
        <v>0</v>
      </c>
      <c r="Y42" s="223"/>
      <c r="Z42" s="239"/>
      <c r="AA42" s="222" t="s">
        <v>272</v>
      </c>
      <c r="AB42" s="223">
        <f>+W42</f>
        <v>401</v>
      </c>
      <c r="AC42" s="223">
        <f>D42/3</f>
        <v>0</v>
      </c>
      <c r="AD42" s="223"/>
      <c r="AE42" s="239"/>
      <c r="AF42" s="195"/>
      <c r="AG42" s="229"/>
      <c r="AH42" s="195"/>
      <c r="AI42" s="195"/>
      <c r="AJ42" s="202"/>
      <c r="AK42" s="195"/>
      <c r="AL42" s="195"/>
      <c r="AM42" s="195"/>
      <c r="AN42" s="155"/>
    </row>
    <row r="43" spans="1:40" x14ac:dyDescent="0.2">
      <c r="A43" s="227">
        <v>402</v>
      </c>
      <c r="B43" s="171"/>
      <c r="C43" s="189"/>
      <c r="D43" s="231"/>
      <c r="E43" s="228" t="e">
        <f t="shared" si="0"/>
        <v>#DIV/0!</v>
      </c>
      <c r="F43" s="243">
        <f t="shared" si="1"/>
        <v>0</v>
      </c>
      <c r="G43" s="202">
        <f t="shared" si="2"/>
        <v>0</v>
      </c>
      <c r="H43" s="207" t="e">
        <f t="shared" si="3"/>
        <v>#DIV/0!</v>
      </c>
      <c r="I43" s="208" t="e">
        <f t="shared" si="4"/>
        <v>#DIV/0!</v>
      </c>
      <c r="J43" s="202" t="e">
        <f t="shared" si="5"/>
        <v>#DIV/0!</v>
      </c>
      <c r="K43" s="243" t="e">
        <f t="shared" si="6"/>
        <v>#DIV/0!</v>
      </c>
      <c r="L43" s="195" t="s">
        <v>268</v>
      </c>
      <c r="M43" s="229">
        <f>+A43</f>
        <v>402</v>
      </c>
      <c r="N43" s="231">
        <f>D43</f>
        <v>0</v>
      </c>
      <c r="O43" s="231"/>
      <c r="P43" s="240"/>
      <c r="Q43" s="195"/>
      <c r="R43" s="229"/>
      <c r="S43" s="223"/>
      <c r="T43" s="223"/>
      <c r="U43" s="239"/>
      <c r="V43" s="195"/>
      <c r="W43" s="230"/>
      <c r="X43" s="223"/>
      <c r="Y43" s="223"/>
      <c r="Z43" s="239"/>
      <c r="AA43" s="223"/>
      <c r="AB43" s="223"/>
      <c r="AC43" s="223"/>
      <c r="AD43" s="223"/>
      <c r="AE43" s="239"/>
      <c r="AF43" s="195"/>
      <c r="AG43" s="229"/>
      <c r="AH43" s="195"/>
      <c r="AI43" s="195"/>
      <c r="AJ43" s="202"/>
      <c r="AK43" s="195"/>
      <c r="AL43" s="195"/>
      <c r="AM43" s="195"/>
      <c r="AN43" s="155"/>
    </row>
    <row r="44" spans="1:40" x14ac:dyDescent="0.2">
      <c r="A44" s="222">
        <v>411</v>
      </c>
      <c r="B44" s="171"/>
      <c r="C44" s="189"/>
      <c r="D44" s="231"/>
      <c r="E44" s="228" t="e">
        <f t="shared" si="0"/>
        <v>#DIV/0!</v>
      </c>
      <c r="F44" s="243">
        <f t="shared" si="1"/>
        <v>0</v>
      </c>
      <c r="G44" s="202">
        <f t="shared" si="2"/>
        <v>0</v>
      </c>
      <c r="H44" s="207" t="e">
        <f t="shared" si="3"/>
        <v>#DIV/0!</v>
      </c>
      <c r="I44" s="208" t="e">
        <f t="shared" si="4"/>
        <v>#DIV/0!</v>
      </c>
      <c r="J44" s="202" t="e">
        <f t="shared" si="5"/>
        <v>#DIV/0!</v>
      </c>
      <c r="K44" s="243" t="e">
        <f t="shared" si="6"/>
        <v>#DIV/0!</v>
      </c>
      <c r="L44" s="195" t="s">
        <v>268</v>
      </c>
      <c r="M44" s="229">
        <f>+A44</f>
        <v>411</v>
      </c>
      <c r="N44" s="231">
        <f>D44</f>
        <v>0</v>
      </c>
      <c r="O44" s="231"/>
      <c r="P44" s="240"/>
      <c r="Q44" s="195"/>
      <c r="R44" s="229"/>
      <c r="S44" s="223"/>
      <c r="T44" s="223"/>
      <c r="U44" s="239"/>
      <c r="V44" s="195"/>
      <c r="W44" s="230"/>
      <c r="X44" s="223"/>
      <c r="Y44" s="223"/>
      <c r="Z44" s="239"/>
      <c r="AA44" s="223"/>
      <c r="AB44" s="223"/>
      <c r="AC44" s="223"/>
      <c r="AD44" s="223"/>
      <c r="AE44" s="239"/>
      <c r="AF44" s="195"/>
      <c r="AG44" s="229"/>
      <c r="AH44" s="195"/>
      <c r="AI44" s="195"/>
      <c r="AJ44" s="202"/>
      <c r="AK44" s="195"/>
      <c r="AL44" s="195"/>
      <c r="AM44" s="195"/>
      <c r="AN44" s="155"/>
    </row>
    <row r="45" spans="1:40" x14ac:dyDescent="0.2">
      <c r="A45" s="227">
        <v>418</v>
      </c>
      <c r="B45" s="233"/>
      <c r="C45" s="189"/>
      <c r="D45" s="231"/>
      <c r="E45" s="228" t="e">
        <f t="shared" si="0"/>
        <v>#DIV/0!</v>
      </c>
      <c r="F45" s="243">
        <f t="shared" si="1"/>
        <v>0</v>
      </c>
      <c r="G45" s="202">
        <f t="shared" si="2"/>
        <v>0</v>
      </c>
      <c r="H45" s="207" t="e">
        <f t="shared" si="3"/>
        <v>#DIV/0!</v>
      </c>
      <c r="I45" s="208" t="e">
        <f t="shared" si="4"/>
        <v>#DIV/0!</v>
      </c>
      <c r="J45" s="202" t="e">
        <f t="shared" si="5"/>
        <v>#DIV/0!</v>
      </c>
      <c r="K45" s="243" t="e">
        <f t="shared" si="6"/>
        <v>#DIV/0!</v>
      </c>
      <c r="L45" s="195"/>
      <c r="M45" s="229"/>
      <c r="N45" s="231"/>
      <c r="O45" s="231"/>
      <c r="P45" s="240"/>
      <c r="Q45" s="195" t="s">
        <v>270</v>
      </c>
      <c r="R45" s="229">
        <f>+A45</f>
        <v>418</v>
      </c>
      <c r="S45" s="223">
        <f>D45/3</f>
        <v>0</v>
      </c>
      <c r="T45" s="223"/>
      <c r="U45" s="239"/>
      <c r="V45" s="195" t="s">
        <v>271</v>
      </c>
      <c r="W45" s="230">
        <f>+R45</f>
        <v>418</v>
      </c>
      <c r="X45" s="223">
        <f>D45/3</f>
        <v>0</v>
      </c>
      <c r="Y45" s="223"/>
      <c r="Z45" s="239"/>
      <c r="AA45" s="222" t="s">
        <v>272</v>
      </c>
      <c r="AB45" s="223">
        <f>+W45</f>
        <v>418</v>
      </c>
      <c r="AC45" s="223">
        <f>D45/3</f>
        <v>0</v>
      </c>
      <c r="AD45" s="223"/>
      <c r="AE45" s="239"/>
      <c r="AF45" s="195"/>
      <c r="AG45" s="229"/>
      <c r="AH45" s="195"/>
      <c r="AI45" s="195"/>
      <c r="AJ45" s="202"/>
      <c r="AK45" s="195"/>
      <c r="AL45" s="195"/>
      <c r="AM45" s="195"/>
      <c r="AN45" s="155"/>
    </row>
    <row r="46" spans="1:40" x14ac:dyDescent="0.2">
      <c r="A46" s="227">
        <v>421</v>
      </c>
      <c r="B46" s="233"/>
      <c r="C46" s="189"/>
      <c r="D46" s="231"/>
      <c r="E46" s="228" t="e">
        <f t="shared" si="0"/>
        <v>#DIV/0!</v>
      </c>
      <c r="F46" s="243">
        <f t="shared" si="1"/>
        <v>0</v>
      </c>
      <c r="G46" s="202">
        <f t="shared" si="2"/>
        <v>0</v>
      </c>
      <c r="H46" s="207" t="e">
        <f t="shared" si="3"/>
        <v>#DIV/0!</v>
      </c>
      <c r="I46" s="208" t="e">
        <f t="shared" si="4"/>
        <v>#DIV/0!</v>
      </c>
      <c r="J46" s="202" t="e">
        <f t="shared" si="5"/>
        <v>#DIV/0!</v>
      </c>
      <c r="K46" s="243" t="e">
        <f t="shared" si="6"/>
        <v>#DIV/0!</v>
      </c>
      <c r="L46" s="195" t="s">
        <v>268</v>
      </c>
      <c r="M46" s="229">
        <f>+A46</f>
        <v>421</v>
      </c>
      <c r="N46" s="231">
        <f>D46</f>
        <v>0</v>
      </c>
      <c r="O46" s="231"/>
      <c r="P46" s="240"/>
      <c r="Q46" s="195"/>
      <c r="R46" s="229"/>
      <c r="S46" s="223"/>
      <c r="T46" s="223"/>
      <c r="U46" s="239"/>
      <c r="V46" s="195"/>
      <c r="W46" s="230"/>
      <c r="X46" s="223"/>
      <c r="Y46" s="223"/>
      <c r="Z46" s="239"/>
      <c r="AA46" s="223"/>
      <c r="AB46" s="223"/>
      <c r="AC46" s="223"/>
      <c r="AD46" s="223"/>
      <c r="AE46" s="239"/>
      <c r="AF46" s="195"/>
      <c r="AG46" s="229"/>
      <c r="AH46" s="195"/>
      <c r="AI46" s="195"/>
      <c r="AJ46" s="202"/>
      <c r="AK46" s="195"/>
      <c r="AL46" s="195"/>
      <c r="AM46" s="195"/>
      <c r="AN46" s="155"/>
    </row>
    <row r="47" spans="1:40" x14ac:dyDescent="0.2">
      <c r="A47" s="222">
        <v>430</v>
      </c>
      <c r="B47" s="171"/>
      <c r="C47" s="189"/>
      <c r="D47" s="231"/>
      <c r="E47" s="228" t="e">
        <f t="shared" si="0"/>
        <v>#DIV/0!</v>
      </c>
      <c r="F47" s="243">
        <f t="shared" si="1"/>
        <v>0</v>
      </c>
      <c r="G47" s="202">
        <f t="shared" si="2"/>
        <v>0</v>
      </c>
      <c r="H47" s="207" t="e">
        <f t="shared" si="3"/>
        <v>#DIV/0!</v>
      </c>
      <c r="I47" s="208" t="e">
        <f t="shared" si="4"/>
        <v>#DIV/0!</v>
      </c>
      <c r="J47" s="202" t="e">
        <f t="shared" si="5"/>
        <v>#DIV/0!</v>
      </c>
      <c r="K47" s="243" t="e">
        <f t="shared" si="6"/>
        <v>#DIV/0!</v>
      </c>
      <c r="L47" s="195" t="s">
        <v>268</v>
      </c>
      <c r="M47" s="229">
        <f>+A47</f>
        <v>430</v>
      </c>
      <c r="N47" s="231">
        <f>D47</f>
        <v>0</v>
      </c>
      <c r="O47" s="231"/>
      <c r="P47" s="240"/>
      <c r="Q47" s="195"/>
      <c r="R47" s="229"/>
      <c r="S47" s="223"/>
      <c r="T47" s="223"/>
      <c r="U47" s="239"/>
      <c r="V47" s="195"/>
      <c r="W47" s="230"/>
      <c r="X47" s="223"/>
      <c r="Y47" s="223"/>
      <c r="Z47" s="239"/>
      <c r="AA47" s="223"/>
      <c r="AB47" s="223"/>
      <c r="AC47" s="223"/>
      <c r="AD47" s="223"/>
      <c r="AE47" s="239"/>
      <c r="AF47" s="195"/>
      <c r="AG47" s="229"/>
      <c r="AH47" s="195"/>
      <c r="AI47" s="195"/>
      <c r="AJ47" s="202"/>
      <c r="AK47" s="195"/>
      <c r="AL47" s="195"/>
      <c r="AM47" s="195"/>
      <c r="AN47" s="155"/>
    </row>
    <row r="48" spans="1:40" x14ac:dyDescent="0.2">
      <c r="A48" s="222">
        <v>433</v>
      </c>
      <c r="B48" s="171"/>
      <c r="C48" s="189"/>
      <c r="D48" s="231"/>
      <c r="E48" s="228" t="e">
        <f t="shared" si="0"/>
        <v>#DIV/0!</v>
      </c>
      <c r="F48" s="243">
        <f t="shared" si="1"/>
        <v>0</v>
      </c>
      <c r="G48" s="202">
        <f t="shared" si="2"/>
        <v>0</v>
      </c>
      <c r="H48" s="207" t="e">
        <f t="shared" si="3"/>
        <v>#DIV/0!</v>
      </c>
      <c r="I48" s="208" t="e">
        <f t="shared" si="4"/>
        <v>#DIV/0!</v>
      </c>
      <c r="J48" s="202" t="e">
        <f t="shared" si="5"/>
        <v>#DIV/0!</v>
      </c>
      <c r="K48" s="243" t="e">
        <f t="shared" si="6"/>
        <v>#DIV/0!</v>
      </c>
      <c r="L48" s="195" t="s">
        <v>268</v>
      </c>
      <c r="M48" s="229">
        <f>+A48</f>
        <v>433</v>
      </c>
      <c r="N48" s="231">
        <f>D48</f>
        <v>0</v>
      </c>
      <c r="O48" s="231"/>
      <c r="P48" s="240"/>
      <c r="Q48" s="195"/>
      <c r="R48" s="229"/>
      <c r="S48" s="223"/>
      <c r="T48" s="223"/>
      <c r="U48" s="239"/>
      <c r="V48" s="195"/>
      <c r="W48" s="230"/>
      <c r="X48" s="223"/>
      <c r="Y48" s="223"/>
      <c r="Z48" s="239"/>
      <c r="AA48" s="223"/>
      <c r="AB48" s="223"/>
      <c r="AC48" s="223"/>
      <c r="AD48" s="223"/>
      <c r="AE48" s="239"/>
      <c r="AF48" s="195"/>
      <c r="AG48" s="229"/>
      <c r="AH48" s="195"/>
      <c r="AI48" s="195"/>
      <c r="AJ48" s="202"/>
      <c r="AK48" s="195"/>
      <c r="AL48" s="195"/>
      <c r="AM48" s="195"/>
      <c r="AN48" s="155"/>
    </row>
    <row r="49" spans="1:40" x14ac:dyDescent="0.2">
      <c r="A49" s="222">
        <v>453</v>
      </c>
      <c r="B49" s="171"/>
      <c r="C49" s="189"/>
      <c r="D49" s="231"/>
      <c r="E49" s="228" t="e">
        <f t="shared" ref="E49:E80" si="9">D49/C49</f>
        <v>#DIV/0!</v>
      </c>
      <c r="F49" s="243">
        <f t="shared" si="1"/>
        <v>0</v>
      </c>
      <c r="G49" s="202">
        <f t="shared" si="2"/>
        <v>0</v>
      </c>
      <c r="H49" s="207" t="e">
        <f t="shared" si="3"/>
        <v>#DIV/0!</v>
      </c>
      <c r="I49" s="208" t="e">
        <f t="shared" si="4"/>
        <v>#DIV/0!</v>
      </c>
      <c r="J49" s="202" t="e">
        <f t="shared" si="5"/>
        <v>#DIV/0!</v>
      </c>
      <c r="K49" s="243" t="e">
        <f t="shared" si="6"/>
        <v>#DIV/0!</v>
      </c>
      <c r="L49" s="195" t="s">
        <v>268</v>
      </c>
      <c r="M49" s="229">
        <f>+A49</f>
        <v>453</v>
      </c>
      <c r="N49" s="231">
        <f>D49</f>
        <v>0</v>
      </c>
      <c r="O49" s="231"/>
      <c r="P49" s="240"/>
      <c r="Q49" s="195"/>
      <c r="R49" s="229"/>
      <c r="S49" s="223"/>
      <c r="T49" s="223"/>
      <c r="U49" s="239"/>
      <c r="V49" s="195"/>
      <c r="W49" s="230"/>
      <c r="X49" s="223"/>
      <c r="Y49" s="223"/>
      <c r="Z49" s="239"/>
      <c r="AA49" s="222"/>
      <c r="AB49" s="223"/>
      <c r="AC49" s="223"/>
      <c r="AD49" s="223"/>
      <c r="AE49" s="239"/>
      <c r="AF49" s="195"/>
      <c r="AG49" s="229"/>
      <c r="AH49" s="195"/>
      <c r="AI49" s="195"/>
      <c r="AJ49" s="202"/>
      <c r="AK49" s="195"/>
      <c r="AL49" s="195"/>
      <c r="AM49" s="195"/>
      <c r="AN49" s="155"/>
    </row>
    <row r="50" spans="1:40" x14ac:dyDescent="0.2">
      <c r="A50" s="227">
        <v>454</v>
      </c>
      <c r="B50" s="171"/>
      <c r="C50" s="189"/>
      <c r="D50" s="231"/>
      <c r="E50" s="228" t="e">
        <f t="shared" si="9"/>
        <v>#DIV/0!</v>
      </c>
      <c r="F50" s="243">
        <f t="shared" si="1"/>
        <v>0</v>
      </c>
      <c r="G50" s="202">
        <f t="shared" si="2"/>
        <v>0</v>
      </c>
      <c r="H50" s="207" t="e">
        <f t="shared" si="3"/>
        <v>#DIV/0!</v>
      </c>
      <c r="I50" s="208" t="e">
        <f t="shared" si="4"/>
        <v>#DIV/0!</v>
      </c>
      <c r="J50" s="202" t="e">
        <f t="shared" si="5"/>
        <v>#DIV/0!</v>
      </c>
      <c r="K50" s="243" t="e">
        <f t="shared" si="6"/>
        <v>#DIV/0!</v>
      </c>
      <c r="L50" s="195"/>
      <c r="M50" s="229"/>
      <c r="N50" s="231"/>
      <c r="O50" s="231"/>
      <c r="P50" s="240"/>
      <c r="Q50" s="195" t="s">
        <v>270</v>
      </c>
      <c r="R50" s="229">
        <f>+A50</f>
        <v>454</v>
      </c>
      <c r="S50" s="223">
        <f>D50/3</f>
        <v>0</v>
      </c>
      <c r="T50" s="223"/>
      <c r="U50" s="239"/>
      <c r="V50" s="195" t="s">
        <v>271</v>
      </c>
      <c r="W50" s="230">
        <f>+R50</f>
        <v>454</v>
      </c>
      <c r="X50" s="223">
        <f>D50/3</f>
        <v>0</v>
      </c>
      <c r="Y50" s="223"/>
      <c r="Z50" s="239"/>
      <c r="AA50" s="222" t="s">
        <v>272</v>
      </c>
      <c r="AB50" s="223">
        <f>+W50</f>
        <v>454</v>
      </c>
      <c r="AC50" s="223">
        <f>D50/3</f>
        <v>0</v>
      </c>
      <c r="AD50" s="223"/>
      <c r="AE50" s="239"/>
      <c r="AF50" s="195"/>
      <c r="AG50" s="229"/>
      <c r="AH50" s="195"/>
      <c r="AI50" s="195"/>
      <c r="AJ50" s="202"/>
      <c r="AK50" s="195"/>
      <c r="AL50" s="195"/>
      <c r="AM50" s="195"/>
      <c r="AN50" s="155"/>
    </row>
    <row r="51" spans="1:40" x14ac:dyDescent="0.2">
      <c r="A51" s="227">
        <v>456</v>
      </c>
      <c r="B51" s="233"/>
      <c r="C51" s="189"/>
      <c r="D51" s="231"/>
      <c r="E51" s="228" t="e">
        <f t="shared" si="9"/>
        <v>#DIV/0!</v>
      </c>
      <c r="F51" s="243">
        <f t="shared" si="1"/>
        <v>0</v>
      </c>
      <c r="G51" s="202">
        <f t="shared" si="2"/>
        <v>0</v>
      </c>
      <c r="H51" s="207" t="e">
        <f t="shared" si="3"/>
        <v>#DIV/0!</v>
      </c>
      <c r="I51" s="208" t="e">
        <f t="shared" si="4"/>
        <v>#DIV/0!</v>
      </c>
      <c r="J51" s="202" t="e">
        <f t="shared" si="5"/>
        <v>#DIV/0!</v>
      </c>
      <c r="K51" s="243" t="e">
        <f t="shared" si="6"/>
        <v>#DIV/0!</v>
      </c>
      <c r="L51" s="195"/>
      <c r="M51" s="229"/>
      <c r="N51" s="231"/>
      <c r="O51" s="231"/>
      <c r="P51" s="240"/>
      <c r="Q51" s="195" t="s">
        <v>270</v>
      </c>
      <c r="R51" s="229">
        <f>+A51</f>
        <v>456</v>
      </c>
      <c r="S51" s="223">
        <f>D51/3</f>
        <v>0</v>
      </c>
      <c r="T51" s="223"/>
      <c r="U51" s="239"/>
      <c r="V51" s="195" t="s">
        <v>271</v>
      </c>
      <c r="W51" s="230">
        <f>+R51</f>
        <v>456</v>
      </c>
      <c r="X51" s="223">
        <f>D51/3</f>
        <v>0</v>
      </c>
      <c r="Y51" s="223"/>
      <c r="Z51" s="239"/>
      <c r="AA51" s="222" t="s">
        <v>272</v>
      </c>
      <c r="AB51" s="223">
        <f>+W51</f>
        <v>456</v>
      </c>
      <c r="AC51" s="223">
        <f>D51/3</f>
        <v>0</v>
      </c>
      <c r="AD51" s="223"/>
      <c r="AE51" s="239"/>
      <c r="AF51" s="195"/>
      <c r="AG51" s="229"/>
      <c r="AH51" s="206"/>
      <c r="AI51" s="206"/>
      <c r="AJ51" s="202"/>
      <c r="AK51" s="195"/>
      <c r="AL51" s="195"/>
      <c r="AM51" s="195"/>
      <c r="AN51" s="155"/>
    </row>
    <row r="52" spans="1:40" x14ac:dyDescent="0.2">
      <c r="A52" s="227">
        <v>494</v>
      </c>
      <c r="B52" s="171"/>
      <c r="C52" s="189"/>
      <c r="D52" s="231"/>
      <c r="E52" s="228" t="e">
        <f t="shared" si="9"/>
        <v>#DIV/0!</v>
      </c>
      <c r="F52" s="243">
        <f t="shared" si="1"/>
        <v>0</v>
      </c>
      <c r="G52" s="202">
        <f t="shared" si="2"/>
        <v>0</v>
      </c>
      <c r="H52" s="207" t="e">
        <f t="shared" si="3"/>
        <v>#DIV/0!</v>
      </c>
      <c r="I52" s="208" t="e">
        <f t="shared" si="4"/>
        <v>#DIV/0!</v>
      </c>
      <c r="J52" s="202" t="e">
        <f t="shared" si="5"/>
        <v>#DIV/0!</v>
      </c>
      <c r="K52" s="243" t="e">
        <f t="shared" si="6"/>
        <v>#DIV/0!</v>
      </c>
      <c r="L52" s="195"/>
      <c r="M52" s="229"/>
      <c r="N52" s="231"/>
      <c r="O52" s="231"/>
      <c r="P52" s="240"/>
      <c r="Q52" s="195" t="s">
        <v>270</v>
      </c>
      <c r="R52" s="229">
        <f>+A52</f>
        <v>494</v>
      </c>
      <c r="S52" s="223">
        <f>D52/3</f>
        <v>0</v>
      </c>
      <c r="T52" s="223"/>
      <c r="U52" s="239"/>
      <c r="V52" s="195" t="s">
        <v>271</v>
      </c>
      <c r="W52" s="230">
        <f>+R52</f>
        <v>494</v>
      </c>
      <c r="X52" s="223">
        <f>D52/3</f>
        <v>0</v>
      </c>
      <c r="Y52" s="223"/>
      <c r="Z52" s="239"/>
      <c r="AA52" s="222" t="s">
        <v>272</v>
      </c>
      <c r="AB52" s="223">
        <f>+W52</f>
        <v>494</v>
      </c>
      <c r="AC52" s="223">
        <f>D52/3</f>
        <v>0</v>
      </c>
      <c r="AD52" s="223"/>
      <c r="AE52" s="239"/>
      <c r="AF52" s="195"/>
      <c r="AG52" s="229"/>
      <c r="AH52" s="195"/>
      <c r="AI52" s="195"/>
      <c r="AJ52" s="202"/>
      <c r="AK52" s="195"/>
      <c r="AL52" s="195"/>
      <c r="AM52" s="195"/>
      <c r="AN52" s="155"/>
    </row>
    <row r="53" spans="1:40" x14ac:dyDescent="0.2">
      <c r="A53" s="227">
        <v>497</v>
      </c>
      <c r="B53" s="244"/>
      <c r="C53" s="189"/>
      <c r="D53" s="231"/>
      <c r="E53" s="228" t="e">
        <f t="shared" si="9"/>
        <v>#DIV/0!</v>
      </c>
      <c r="F53" s="243">
        <f t="shared" si="1"/>
        <v>0</v>
      </c>
      <c r="G53" s="202">
        <f t="shared" si="2"/>
        <v>0</v>
      </c>
      <c r="H53" s="207" t="e">
        <f t="shared" si="3"/>
        <v>#DIV/0!</v>
      </c>
      <c r="I53" s="208" t="e">
        <f t="shared" si="4"/>
        <v>#DIV/0!</v>
      </c>
      <c r="J53" s="202" t="e">
        <f t="shared" si="5"/>
        <v>#DIV/0!</v>
      </c>
      <c r="K53" s="243" t="e">
        <f t="shared" si="6"/>
        <v>#DIV/0!</v>
      </c>
      <c r="L53" s="195" t="s">
        <v>268</v>
      </c>
      <c r="M53" s="229">
        <f>+A53</f>
        <v>497</v>
      </c>
      <c r="N53" s="231">
        <f>D53</f>
        <v>0</v>
      </c>
      <c r="O53" s="231"/>
      <c r="P53" s="240"/>
      <c r="Q53" s="195"/>
      <c r="R53" s="229"/>
      <c r="S53" s="223"/>
      <c r="T53" s="223"/>
      <c r="U53" s="239"/>
      <c r="V53" s="195"/>
      <c r="W53" s="230"/>
      <c r="X53" s="223"/>
      <c r="Y53" s="223"/>
      <c r="Z53" s="239"/>
      <c r="AA53" s="223"/>
      <c r="AB53" s="223"/>
      <c r="AC53" s="223"/>
      <c r="AD53" s="223"/>
      <c r="AE53" s="239"/>
      <c r="AF53" s="195"/>
      <c r="AG53" s="229"/>
      <c r="AH53" s="195"/>
      <c r="AI53" s="195"/>
      <c r="AJ53" s="202"/>
      <c r="AK53" s="195"/>
      <c r="AL53" s="195"/>
      <c r="AM53" s="195"/>
      <c r="AN53" s="155"/>
    </row>
    <row r="54" spans="1:40" x14ac:dyDescent="0.2">
      <c r="A54" s="222">
        <v>520</v>
      </c>
      <c r="B54" s="171"/>
      <c r="C54" s="189"/>
      <c r="D54" s="231"/>
      <c r="E54" s="228" t="e">
        <f t="shared" si="9"/>
        <v>#DIV/0!</v>
      </c>
      <c r="F54" s="243">
        <f t="shared" si="1"/>
        <v>0</v>
      </c>
      <c r="G54" s="202">
        <f t="shared" si="2"/>
        <v>0</v>
      </c>
      <c r="H54" s="207" t="e">
        <f t="shared" si="3"/>
        <v>#DIV/0!</v>
      </c>
      <c r="I54" s="208" t="e">
        <f t="shared" si="4"/>
        <v>#DIV/0!</v>
      </c>
      <c r="J54" s="202" t="e">
        <f t="shared" si="5"/>
        <v>#DIV/0!</v>
      </c>
      <c r="K54" s="243" t="e">
        <f t="shared" si="6"/>
        <v>#DIV/0!</v>
      </c>
      <c r="L54" s="195" t="s">
        <v>268</v>
      </c>
      <c r="M54" s="229">
        <f>+A54</f>
        <v>520</v>
      </c>
      <c r="N54" s="231">
        <f>D54</f>
        <v>0</v>
      </c>
      <c r="O54" s="231"/>
      <c r="P54" s="240"/>
      <c r="Q54" s="195"/>
      <c r="R54" s="229"/>
      <c r="S54" s="223"/>
      <c r="T54" s="223"/>
      <c r="U54" s="239"/>
      <c r="V54" s="195"/>
      <c r="W54" s="230"/>
      <c r="X54" s="223"/>
      <c r="Y54" s="223"/>
      <c r="Z54" s="239"/>
      <c r="AA54" s="223"/>
      <c r="AB54" s="223"/>
      <c r="AC54" s="223"/>
      <c r="AD54" s="223"/>
      <c r="AE54" s="239"/>
      <c r="AF54" s="195"/>
      <c r="AG54" s="229"/>
      <c r="AH54" s="195"/>
      <c r="AI54" s="195"/>
      <c r="AJ54" s="202"/>
      <c r="AK54" s="195"/>
      <c r="AL54" s="195"/>
      <c r="AM54" s="195"/>
      <c r="AN54" s="155"/>
    </row>
    <row r="55" spans="1:40" x14ac:dyDescent="0.2">
      <c r="A55" s="227">
        <v>523</v>
      </c>
      <c r="B55" s="244"/>
      <c r="C55" s="189"/>
      <c r="D55" s="231"/>
      <c r="E55" s="228" t="e">
        <f t="shared" si="9"/>
        <v>#DIV/0!</v>
      </c>
      <c r="F55" s="243">
        <f t="shared" si="1"/>
        <v>0</v>
      </c>
      <c r="G55" s="202">
        <f t="shared" si="2"/>
        <v>0</v>
      </c>
      <c r="H55" s="207" t="e">
        <f t="shared" si="3"/>
        <v>#DIV/0!</v>
      </c>
      <c r="I55" s="208" t="e">
        <f t="shared" si="4"/>
        <v>#DIV/0!</v>
      </c>
      <c r="J55" s="202" t="e">
        <f t="shared" si="5"/>
        <v>#DIV/0!</v>
      </c>
      <c r="K55" s="243" t="e">
        <f t="shared" si="6"/>
        <v>#DIV/0!</v>
      </c>
      <c r="L55" s="195" t="s">
        <v>268</v>
      </c>
      <c r="M55" s="229">
        <f>+A55</f>
        <v>523</v>
      </c>
      <c r="N55" s="231">
        <f>D55</f>
        <v>0</v>
      </c>
      <c r="O55" s="231"/>
      <c r="P55" s="240"/>
      <c r="Q55" s="222"/>
      <c r="R55" s="222"/>
      <c r="S55" s="223"/>
      <c r="T55" s="223"/>
      <c r="U55" s="239"/>
      <c r="V55" s="222"/>
      <c r="W55" s="222"/>
      <c r="X55" s="223"/>
      <c r="Y55" s="223"/>
      <c r="Z55" s="239"/>
      <c r="AA55" s="223"/>
      <c r="AB55" s="223"/>
      <c r="AC55" s="223"/>
      <c r="AD55" s="223"/>
      <c r="AE55" s="239"/>
      <c r="AF55" s="195"/>
      <c r="AG55" s="229"/>
      <c r="AH55" s="195"/>
      <c r="AI55" s="195"/>
      <c r="AJ55" s="202"/>
      <c r="AK55" s="195"/>
      <c r="AL55" s="195"/>
      <c r="AM55" s="195"/>
      <c r="AN55" s="155"/>
    </row>
    <row r="56" spans="1:40" x14ac:dyDescent="0.2">
      <c r="A56" s="222">
        <v>535</v>
      </c>
      <c r="B56" s="235"/>
      <c r="C56" s="189"/>
      <c r="D56" s="231"/>
      <c r="E56" s="228" t="e">
        <f t="shared" si="9"/>
        <v>#DIV/0!</v>
      </c>
      <c r="F56" s="243">
        <f t="shared" si="1"/>
        <v>0</v>
      </c>
      <c r="G56" s="202">
        <f t="shared" si="2"/>
        <v>0</v>
      </c>
      <c r="H56" s="207" t="e">
        <f t="shared" si="3"/>
        <v>#DIV/0!</v>
      </c>
      <c r="I56" s="208" t="e">
        <f t="shared" si="4"/>
        <v>#DIV/0!</v>
      </c>
      <c r="J56" s="202" t="e">
        <f t="shared" si="5"/>
        <v>#DIV/0!</v>
      </c>
      <c r="K56" s="243" t="e">
        <f t="shared" si="6"/>
        <v>#DIV/0!</v>
      </c>
      <c r="L56" s="195"/>
      <c r="M56" s="229"/>
      <c r="N56" s="231"/>
      <c r="O56" s="231"/>
      <c r="P56" s="240"/>
      <c r="Q56" s="195" t="s">
        <v>270</v>
      </c>
      <c r="R56" s="229">
        <f>+A56</f>
        <v>535</v>
      </c>
      <c r="S56" s="223">
        <f>D56/3</f>
        <v>0</v>
      </c>
      <c r="T56" s="223"/>
      <c r="U56" s="239"/>
      <c r="V56" s="195" t="s">
        <v>271</v>
      </c>
      <c r="W56" s="230">
        <f>+R56</f>
        <v>535</v>
      </c>
      <c r="X56" s="223">
        <f>D56/3</f>
        <v>0</v>
      </c>
      <c r="Y56" s="223"/>
      <c r="Z56" s="239"/>
      <c r="AA56" s="222" t="s">
        <v>272</v>
      </c>
      <c r="AB56" s="223">
        <f>+W56</f>
        <v>535</v>
      </c>
      <c r="AC56" s="223">
        <f>D56/3</f>
        <v>0</v>
      </c>
      <c r="AD56" s="223"/>
      <c r="AE56" s="239"/>
      <c r="AF56" s="195"/>
      <c r="AG56" s="229"/>
      <c r="AH56" s="195"/>
      <c r="AI56" s="195"/>
      <c r="AJ56" s="202"/>
      <c r="AK56" s="195"/>
      <c r="AL56" s="195"/>
      <c r="AM56" s="195"/>
      <c r="AN56" s="155"/>
    </row>
    <row r="57" spans="1:40" x14ac:dyDescent="0.2">
      <c r="A57" s="222">
        <v>546</v>
      </c>
      <c r="B57" s="235"/>
      <c r="C57" s="189"/>
      <c r="D57" s="231"/>
      <c r="E57" s="228" t="e">
        <f t="shared" si="9"/>
        <v>#DIV/0!</v>
      </c>
      <c r="F57" s="243">
        <f t="shared" si="1"/>
        <v>0</v>
      </c>
      <c r="G57" s="202">
        <f t="shared" si="2"/>
        <v>0</v>
      </c>
      <c r="H57" s="207" t="e">
        <f t="shared" si="3"/>
        <v>#DIV/0!</v>
      </c>
      <c r="I57" s="208" t="e">
        <f t="shared" si="4"/>
        <v>#DIV/0!</v>
      </c>
      <c r="J57" s="202" t="e">
        <f t="shared" si="5"/>
        <v>#DIV/0!</v>
      </c>
      <c r="K57" s="243" t="e">
        <f t="shared" si="6"/>
        <v>#DIV/0!</v>
      </c>
      <c r="L57" s="195" t="s">
        <v>268</v>
      </c>
      <c r="M57" s="229">
        <f>+A57</f>
        <v>546</v>
      </c>
      <c r="N57" s="231">
        <f>D57</f>
        <v>0</v>
      </c>
      <c r="O57" s="231"/>
      <c r="P57" s="240"/>
      <c r="Q57" s="195"/>
      <c r="R57" s="229"/>
      <c r="S57" s="223"/>
      <c r="T57" s="223"/>
      <c r="U57" s="239"/>
      <c r="V57" s="195"/>
      <c r="W57" s="230"/>
      <c r="X57" s="223"/>
      <c r="Y57" s="223"/>
      <c r="Z57" s="239"/>
      <c r="AA57" s="223"/>
      <c r="AB57" s="223"/>
      <c r="AC57" s="223"/>
      <c r="AD57" s="223"/>
      <c r="AE57" s="239"/>
      <c r="AF57" s="195"/>
      <c r="AG57" s="229"/>
      <c r="AH57" s="195"/>
      <c r="AI57" s="195"/>
      <c r="AJ57" s="202"/>
      <c r="AK57" s="195"/>
      <c r="AL57" s="195"/>
      <c r="AM57" s="195"/>
      <c r="AN57" s="155"/>
    </row>
    <row r="58" spans="1:40" x14ac:dyDescent="0.2">
      <c r="A58" s="222">
        <v>553</v>
      </c>
      <c r="B58" s="171"/>
      <c r="C58" s="189"/>
      <c r="D58" s="231"/>
      <c r="E58" s="228" t="e">
        <f t="shared" si="9"/>
        <v>#DIV/0!</v>
      </c>
      <c r="F58" s="243">
        <f t="shared" si="1"/>
        <v>0</v>
      </c>
      <c r="G58" s="202">
        <f t="shared" si="2"/>
        <v>0</v>
      </c>
      <c r="H58" s="207" t="e">
        <f t="shared" si="3"/>
        <v>#DIV/0!</v>
      </c>
      <c r="I58" s="208" t="e">
        <f t="shared" si="4"/>
        <v>#DIV/0!</v>
      </c>
      <c r="J58" s="202" t="e">
        <f t="shared" si="5"/>
        <v>#DIV/0!</v>
      </c>
      <c r="K58" s="243" t="e">
        <f t="shared" si="6"/>
        <v>#DIV/0!</v>
      </c>
      <c r="L58" s="195" t="s">
        <v>268</v>
      </c>
      <c r="M58" s="229">
        <f>+A58</f>
        <v>553</v>
      </c>
      <c r="N58" s="231">
        <f>D58</f>
        <v>0</v>
      </c>
      <c r="O58" s="231"/>
      <c r="P58" s="240"/>
      <c r="Q58" s="195"/>
      <c r="R58" s="229"/>
      <c r="S58" s="223"/>
      <c r="T58" s="223"/>
      <c r="U58" s="239"/>
      <c r="V58" s="195"/>
      <c r="W58" s="230"/>
      <c r="X58" s="223"/>
      <c r="Y58" s="223"/>
      <c r="Z58" s="239"/>
      <c r="AA58" s="223"/>
      <c r="AB58" s="223"/>
      <c r="AC58" s="223"/>
      <c r="AD58" s="223"/>
      <c r="AE58" s="239"/>
      <c r="AF58" s="195"/>
      <c r="AG58" s="229"/>
      <c r="AH58" s="206"/>
      <c r="AI58" s="206"/>
      <c r="AJ58" s="202"/>
      <c r="AK58" s="195"/>
      <c r="AL58" s="195"/>
      <c r="AM58" s="195"/>
      <c r="AN58" s="155"/>
    </row>
    <row r="59" spans="1:40" x14ac:dyDescent="0.2">
      <c r="A59" s="227">
        <v>554</v>
      </c>
      <c r="B59" s="171"/>
      <c r="C59" s="189"/>
      <c r="D59" s="231"/>
      <c r="E59" s="228" t="e">
        <f t="shared" si="9"/>
        <v>#DIV/0!</v>
      </c>
      <c r="F59" s="243">
        <f t="shared" si="1"/>
        <v>0</v>
      </c>
      <c r="G59" s="202">
        <f t="shared" si="2"/>
        <v>0</v>
      </c>
      <c r="H59" s="207" t="e">
        <f t="shared" si="3"/>
        <v>#DIV/0!</v>
      </c>
      <c r="I59" s="208" t="e">
        <f t="shared" si="4"/>
        <v>#DIV/0!</v>
      </c>
      <c r="J59" s="202" t="e">
        <f t="shared" si="5"/>
        <v>#DIV/0!</v>
      </c>
      <c r="K59" s="243" t="e">
        <f t="shared" si="6"/>
        <v>#DIV/0!</v>
      </c>
      <c r="L59" s="195" t="s">
        <v>268</v>
      </c>
      <c r="M59" s="229">
        <f>+A59</f>
        <v>554</v>
      </c>
      <c r="N59" s="231">
        <f>D59</f>
        <v>0</v>
      </c>
      <c r="O59" s="231"/>
      <c r="P59" s="240"/>
      <c r="Q59" s="195"/>
      <c r="R59" s="229"/>
      <c r="S59" s="223"/>
      <c r="T59" s="223"/>
      <c r="U59" s="239"/>
      <c r="V59" s="195"/>
      <c r="W59" s="230"/>
      <c r="X59" s="223"/>
      <c r="Y59" s="223"/>
      <c r="Z59" s="239"/>
      <c r="AA59" s="223"/>
      <c r="AB59" s="223"/>
      <c r="AC59" s="223"/>
      <c r="AD59" s="223"/>
      <c r="AE59" s="239"/>
      <c r="AF59" s="195"/>
      <c r="AG59" s="229"/>
      <c r="AH59" s="195"/>
      <c r="AI59" s="195"/>
      <c r="AJ59" s="202"/>
      <c r="AK59" s="195"/>
      <c r="AL59" s="195"/>
      <c r="AM59" s="195"/>
      <c r="AN59" s="155"/>
    </row>
    <row r="60" spans="1:40" x14ac:dyDescent="0.2">
      <c r="A60" s="232">
        <v>567</v>
      </c>
      <c r="B60" s="244"/>
      <c r="C60" s="189"/>
      <c r="D60" s="231"/>
      <c r="E60" s="228" t="e">
        <f t="shared" si="9"/>
        <v>#DIV/0!</v>
      </c>
      <c r="F60" s="243">
        <f t="shared" si="1"/>
        <v>0</v>
      </c>
      <c r="G60" s="202">
        <f t="shared" si="2"/>
        <v>0</v>
      </c>
      <c r="H60" s="207" t="e">
        <f t="shared" si="3"/>
        <v>#DIV/0!</v>
      </c>
      <c r="I60" s="208" t="e">
        <f t="shared" si="4"/>
        <v>#DIV/0!</v>
      </c>
      <c r="J60" s="202" t="e">
        <f t="shared" si="5"/>
        <v>#DIV/0!</v>
      </c>
      <c r="K60" s="243" t="e">
        <f t="shared" si="6"/>
        <v>#DIV/0!</v>
      </c>
      <c r="L60" s="195" t="s">
        <v>268</v>
      </c>
      <c r="M60" s="229">
        <f>+A60</f>
        <v>567</v>
      </c>
      <c r="N60" s="231">
        <f>D60</f>
        <v>0</v>
      </c>
      <c r="O60" s="231"/>
      <c r="P60" s="240"/>
      <c r="Q60" s="222"/>
      <c r="R60" s="222"/>
      <c r="S60" s="223"/>
      <c r="T60" s="223"/>
      <c r="U60" s="239"/>
      <c r="V60" s="222"/>
      <c r="W60" s="222"/>
      <c r="X60" s="223"/>
      <c r="Y60" s="223"/>
      <c r="Z60" s="239"/>
      <c r="AA60" s="223"/>
      <c r="AB60" s="223"/>
      <c r="AC60" s="223"/>
      <c r="AD60" s="223"/>
      <c r="AE60" s="239"/>
      <c r="AF60" s="195"/>
      <c r="AG60" s="229"/>
      <c r="AH60" s="195"/>
      <c r="AI60" s="195"/>
      <c r="AJ60" s="202"/>
      <c r="AK60" s="195"/>
      <c r="AL60" s="195"/>
      <c r="AM60" s="195"/>
      <c r="AN60" s="155"/>
    </row>
    <row r="61" spans="1:40" x14ac:dyDescent="0.2">
      <c r="A61" s="227">
        <v>581</v>
      </c>
      <c r="B61" s="235"/>
      <c r="C61" s="189"/>
      <c r="D61" s="231"/>
      <c r="E61" s="228" t="e">
        <f t="shared" si="9"/>
        <v>#DIV/0!</v>
      </c>
      <c r="F61" s="243">
        <f t="shared" si="1"/>
        <v>0</v>
      </c>
      <c r="G61" s="202">
        <f t="shared" si="2"/>
        <v>0</v>
      </c>
      <c r="H61" s="207" t="e">
        <f t="shared" si="3"/>
        <v>#DIV/0!</v>
      </c>
      <c r="I61" s="208" t="e">
        <f t="shared" si="4"/>
        <v>#DIV/0!</v>
      </c>
      <c r="J61" s="202" t="e">
        <f t="shared" si="5"/>
        <v>#DIV/0!</v>
      </c>
      <c r="K61" s="243" t="e">
        <f t="shared" si="6"/>
        <v>#DIV/0!</v>
      </c>
      <c r="L61" s="195"/>
      <c r="M61" s="229"/>
      <c r="N61" s="231"/>
      <c r="O61" s="231"/>
      <c r="P61" s="240"/>
      <c r="Q61" s="195" t="s">
        <v>270</v>
      </c>
      <c r="R61" s="229">
        <f>+A61</f>
        <v>581</v>
      </c>
      <c r="S61" s="223">
        <f>D61/3</f>
        <v>0</v>
      </c>
      <c r="T61" s="223"/>
      <c r="U61" s="239"/>
      <c r="V61" s="195" t="s">
        <v>271</v>
      </c>
      <c r="W61" s="230">
        <f>+R61</f>
        <v>581</v>
      </c>
      <c r="X61" s="223">
        <f>D61/3</f>
        <v>0</v>
      </c>
      <c r="Y61" s="223"/>
      <c r="Z61" s="239"/>
      <c r="AA61" s="222" t="s">
        <v>272</v>
      </c>
      <c r="AB61" s="223">
        <f>+W61</f>
        <v>581</v>
      </c>
      <c r="AC61" s="223">
        <f>D61/3</f>
        <v>0</v>
      </c>
      <c r="AD61" s="223"/>
      <c r="AE61" s="239"/>
      <c r="AF61" s="195"/>
      <c r="AG61" s="229"/>
      <c r="AH61" s="206"/>
      <c r="AI61" s="206"/>
      <c r="AJ61" s="202"/>
      <c r="AK61" s="195"/>
      <c r="AL61" s="195"/>
      <c r="AM61" s="195"/>
      <c r="AN61" s="155"/>
    </row>
    <row r="62" spans="1:40" x14ac:dyDescent="0.2">
      <c r="A62" s="227">
        <v>583</v>
      </c>
      <c r="B62" s="171"/>
      <c r="C62" s="189"/>
      <c r="D62" s="231"/>
      <c r="E62" s="228" t="e">
        <f t="shared" si="9"/>
        <v>#DIV/0!</v>
      </c>
      <c r="F62" s="243">
        <f t="shared" si="1"/>
        <v>0</v>
      </c>
      <c r="G62" s="202">
        <f t="shared" si="2"/>
        <v>0</v>
      </c>
      <c r="H62" s="207" t="e">
        <f t="shared" si="3"/>
        <v>#DIV/0!</v>
      </c>
      <c r="I62" s="208" t="e">
        <f t="shared" si="4"/>
        <v>#DIV/0!</v>
      </c>
      <c r="J62" s="202" t="e">
        <f t="shared" si="5"/>
        <v>#DIV/0!</v>
      </c>
      <c r="K62" s="243" t="e">
        <f t="shared" si="6"/>
        <v>#DIV/0!</v>
      </c>
      <c r="L62" s="195" t="s">
        <v>268</v>
      </c>
      <c r="M62" s="229">
        <f>+A62</f>
        <v>583</v>
      </c>
      <c r="N62" s="231">
        <f>D62</f>
        <v>0</v>
      </c>
      <c r="O62" s="231"/>
      <c r="P62" s="240"/>
      <c r="Q62" s="195"/>
      <c r="R62" s="229"/>
      <c r="S62" s="223"/>
      <c r="T62" s="223"/>
      <c r="U62" s="239"/>
      <c r="V62" s="195"/>
      <c r="W62" s="230"/>
      <c r="X62" s="223"/>
      <c r="Y62" s="223"/>
      <c r="Z62" s="239"/>
      <c r="AA62" s="223"/>
      <c r="AB62" s="223"/>
      <c r="AC62" s="223"/>
      <c r="AD62" s="223"/>
      <c r="AE62" s="239"/>
      <c r="AF62" s="195"/>
      <c r="AG62" s="229"/>
      <c r="AH62" s="195"/>
      <c r="AI62" s="195"/>
      <c r="AJ62" s="202"/>
      <c r="AK62" s="195"/>
      <c r="AL62" s="195"/>
      <c r="AM62" s="195"/>
      <c r="AN62" s="155"/>
    </row>
    <row r="63" spans="1:40" x14ac:dyDescent="0.2">
      <c r="A63" s="227">
        <v>588</v>
      </c>
      <c r="B63" s="233"/>
      <c r="C63" s="189"/>
      <c r="D63" s="231"/>
      <c r="E63" s="228" t="e">
        <f t="shared" si="9"/>
        <v>#DIV/0!</v>
      </c>
      <c r="F63" s="243">
        <f t="shared" si="1"/>
        <v>0</v>
      </c>
      <c r="G63" s="202">
        <f t="shared" si="2"/>
        <v>0</v>
      </c>
      <c r="H63" s="207" t="e">
        <f t="shared" si="3"/>
        <v>#DIV/0!</v>
      </c>
      <c r="I63" s="208" t="e">
        <f t="shared" si="4"/>
        <v>#DIV/0!</v>
      </c>
      <c r="J63" s="202" t="e">
        <f t="shared" si="5"/>
        <v>#DIV/0!</v>
      </c>
      <c r="K63" s="243" t="e">
        <f t="shared" si="6"/>
        <v>#DIV/0!</v>
      </c>
      <c r="L63" s="195"/>
      <c r="M63" s="229"/>
      <c r="N63" s="231"/>
      <c r="O63" s="231"/>
      <c r="P63" s="240"/>
      <c r="Q63" s="195" t="s">
        <v>270</v>
      </c>
      <c r="R63" s="229">
        <f>+A63</f>
        <v>588</v>
      </c>
      <c r="S63" s="223">
        <f>D63/3</f>
        <v>0</v>
      </c>
      <c r="T63" s="223"/>
      <c r="U63" s="239"/>
      <c r="V63" s="195" t="s">
        <v>271</v>
      </c>
      <c r="W63" s="230">
        <f>+R63</f>
        <v>588</v>
      </c>
      <c r="X63" s="223">
        <f>D63/3</f>
        <v>0</v>
      </c>
      <c r="Y63" s="223"/>
      <c r="Z63" s="239"/>
      <c r="AA63" s="222" t="s">
        <v>272</v>
      </c>
      <c r="AB63" s="223">
        <f>+W63</f>
        <v>588</v>
      </c>
      <c r="AC63" s="223">
        <f>D63/3</f>
        <v>0</v>
      </c>
      <c r="AD63" s="223"/>
      <c r="AE63" s="239"/>
      <c r="AF63" s="195"/>
      <c r="AG63" s="229"/>
      <c r="AH63" s="195"/>
      <c r="AI63" s="195"/>
      <c r="AJ63" s="202"/>
      <c r="AK63" s="195"/>
      <c r="AL63" s="195"/>
      <c r="AM63" s="195"/>
      <c r="AN63" s="155"/>
    </row>
    <row r="64" spans="1:40" x14ac:dyDescent="0.2">
      <c r="A64" s="227">
        <v>598</v>
      </c>
      <c r="B64" s="171"/>
      <c r="C64" s="189"/>
      <c r="D64" s="231"/>
      <c r="E64" s="228" t="e">
        <f t="shared" si="9"/>
        <v>#DIV/0!</v>
      </c>
      <c r="F64" s="243">
        <f t="shared" si="1"/>
        <v>0</v>
      </c>
      <c r="G64" s="202">
        <f t="shared" si="2"/>
        <v>0</v>
      </c>
      <c r="H64" s="207" t="e">
        <f t="shared" si="3"/>
        <v>#DIV/0!</v>
      </c>
      <c r="I64" s="208" t="e">
        <f t="shared" si="4"/>
        <v>#DIV/0!</v>
      </c>
      <c r="J64" s="202" t="e">
        <f t="shared" si="5"/>
        <v>#DIV/0!</v>
      </c>
      <c r="K64" s="243" t="e">
        <f t="shared" si="6"/>
        <v>#DIV/0!</v>
      </c>
      <c r="L64" s="195"/>
      <c r="M64" s="229"/>
      <c r="N64" s="231"/>
      <c r="O64" s="231"/>
      <c r="P64" s="240"/>
      <c r="Q64" s="195" t="s">
        <v>270</v>
      </c>
      <c r="R64" s="229">
        <f>+A64</f>
        <v>598</v>
      </c>
      <c r="S64" s="223">
        <f>D64/3</f>
        <v>0</v>
      </c>
      <c r="T64" s="223"/>
      <c r="U64" s="239"/>
      <c r="V64" s="195" t="s">
        <v>271</v>
      </c>
      <c r="W64" s="230">
        <f>+R64</f>
        <v>598</v>
      </c>
      <c r="X64" s="223">
        <f>D64/3</f>
        <v>0</v>
      </c>
      <c r="Y64" s="223"/>
      <c r="Z64" s="239"/>
      <c r="AA64" s="222" t="s">
        <v>272</v>
      </c>
      <c r="AB64" s="223">
        <f>+W64</f>
        <v>598</v>
      </c>
      <c r="AC64" s="223">
        <f>D64/3</f>
        <v>0</v>
      </c>
      <c r="AD64" s="223"/>
      <c r="AE64" s="239"/>
      <c r="AF64" s="195"/>
      <c r="AG64" s="229"/>
      <c r="AH64" s="195"/>
      <c r="AI64" s="195"/>
      <c r="AJ64" s="202"/>
      <c r="AK64" s="195"/>
      <c r="AL64" s="195"/>
      <c r="AM64" s="195"/>
      <c r="AN64" s="155"/>
    </row>
    <row r="65" spans="1:40" x14ac:dyDescent="0.2">
      <c r="A65" s="227">
        <v>633</v>
      </c>
      <c r="B65" s="171"/>
      <c r="C65" s="189"/>
      <c r="D65" s="231"/>
      <c r="E65" s="228" t="e">
        <f t="shared" si="9"/>
        <v>#DIV/0!</v>
      </c>
      <c r="F65" s="243">
        <f t="shared" si="1"/>
        <v>0</v>
      </c>
      <c r="G65" s="202">
        <f t="shared" si="2"/>
        <v>0</v>
      </c>
      <c r="H65" s="207" t="e">
        <f t="shared" si="3"/>
        <v>#DIV/0!</v>
      </c>
      <c r="I65" s="208" t="e">
        <f t="shared" si="4"/>
        <v>#DIV/0!</v>
      </c>
      <c r="J65" s="202" t="e">
        <f t="shared" si="5"/>
        <v>#DIV/0!</v>
      </c>
      <c r="K65" s="243" t="e">
        <f t="shared" si="6"/>
        <v>#DIV/0!</v>
      </c>
      <c r="L65" s="195" t="s">
        <v>268</v>
      </c>
      <c r="M65" s="229">
        <f>+A65</f>
        <v>633</v>
      </c>
      <c r="N65" s="231">
        <f>D65</f>
        <v>0</v>
      </c>
      <c r="O65" s="231"/>
      <c r="P65" s="240"/>
      <c r="Q65" s="195"/>
      <c r="R65" s="229"/>
      <c r="S65" s="223"/>
      <c r="T65" s="223"/>
      <c r="U65" s="239"/>
      <c r="V65" s="195"/>
      <c r="W65" s="230"/>
      <c r="X65" s="223"/>
      <c r="Y65" s="223"/>
      <c r="Z65" s="239"/>
      <c r="AA65" s="223"/>
      <c r="AB65" s="223"/>
      <c r="AC65" s="223"/>
      <c r="AD65" s="223"/>
      <c r="AE65" s="239"/>
      <c r="AF65" s="195"/>
      <c r="AG65" s="229"/>
      <c r="AH65" s="206"/>
      <c r="AI65" s="206"/>
      <c r="AJ65" s="202"/>
      <c r="AK65" s="195"/>
      <c r="AL65" s="195"/>
      <c r="AM65" s="195"/>
      <c r="AN65" s="155"/>
    </row>
    <row r="66" spans="1:40" x14ac:dyDescent="0.2">
      <c r="A66" s="227">
        <v>711</v>
      </c>
      <c r="B66" s="171"/>
      <c r="C66" s="189"/>
      <c r="D66" s="231"/>
      <c r="E66" s="228" t="e">
        <f t="shared" si="9"/>
        <v>#DIV/0!</v>
      </c>
      <c r="F66" s="243">
        <f t="shared" si="1"/>
        <v>0</v>
      </c>
      <c r="G66" s="202">
        <f t="shared" si="2"/>
        <v>0</v>
      </c>
      <c r="H66" s="207" t="e">
        <f t="shared" si="3"/>
        <v>#DIV/0!</v>
      </c>
      <c r="I66" s="208" t="e">
        <f t="shared" si="4"/>
        <v>#DIV/0!</v>
      </c>
      <c r="J66" s="202" t="e">
        <f t="shared" si="5"/>
        <v>#DIV/0!</v>
      </c>
      <c r="K66" s="243" t="e">
        <f t="shared" si="6"/>
        <v>#DIV/0!</v>
      </c>
      <c r="L66" s="195" t="s">
        <v>268</v>
      </c>
      <c r="M66" s="229">
        <f>+A66</f>
        <v>711</v>
      </c>
      <c r="N66" s="231">
        <f>D66</f>
        <v>0</v>
      </c>
      <c r="O66" s="231"/>
      <c r="P66" s="240"/>
      <c r="Q66" s="195"/>
      <c r="R66" s="229"/>
      <c r="S66" s="223"/>
      <c r="T66" s="223"/>
      <c r="U66" s="239"/>
      <c r="V66" s="195"/>
      <c r="W66" s="230"/>
      <c r="X66" s="223"/>
      <c r="Y66" s="223"/>
      <c r="Z66" s="239"/>
      <c r="AA66" s="223"/>
      <c r="AB66" s="223"/>
      <c r="AC66" s="223"/>
      <c r="AD66" s="223"/>
      <c r="AE66" s="239"/>
      <c r="AF66" s="195"/>
      <c r="AG66" s="229"/>
      <c r="AH66" s="195"/>
      <c r="AI66" s="195"/>
      <c r="AJ66" s="202"/>
      <c r="AK66" s="195"/>
      <c r="AL66" s="195"/>
      <c r="AM66" s="195"/>
      <c r="AN66" s="155"/>
    </row>
    <row r="67" spans="1:40" x14ac:dyDescent="0.2">
      <c r="A67" s="227">
        <v>712</v>
      </c>
      <c r="B67" s="171"/>
      <c r="C67" s="189"/>
      <c r="D67" s="231"/>
      <c r="E67" s="228" t="e">
        <f t="shared" si="9"/>
        <v>#DIV/0!</v>
      </c>
      <c r="F67" s="243">
        <f t="shared" si="1"/>
        <v>0</v>
      </c>
      <c r="G67" s="202">
        <f t="shared" si="2"/>
        <v>0</v>
      </c>
      <c r="H67" s="207" t="e">
        <f t="shared" si="3"/>
        <v>#DIV/0!</v>
      </c>
      <c r="I67" s="208" t="e">
        <f t="shared" si="4"/>
        <v>#DIV/0!</v>
      </c>
      <c r="J67" s="202" t="e">
        <f t="shared" si="5"/>
        <v>#DIV/0!</v>
      </c>
      <c r="K67" s="243" t="e">
        <f t="shared" si="6"/>
        <v>#DIV/0!</v>
      </c>
      <c r="L67" s="195" t="s">
        <v>268</v>
      </c>
      <c r="M67" s="229">
        <f>+A67</f>
        <v>712</v>
      </c>
      <c r="N67" s="231">
        <f>D67</f>
        <v>0</v>
      </c>
      <c r="O67" s="231"/>
      <c r="P67" s="240"/>
      <c r="Q67" s="195"/>
      <c r="R67" s="229"/>
      <c r="S67" s="223"/>
      <c r="T67" s="223"/>
      <c r="U67" s="239"/>
      <c r="V67" s="195"/>
      <c r="W67" s="230"/>
      <c r="X67" s="223"/>
      <c r="Y67" s="223"/>
      <c r="Z67" s="239"/>
      <c r="AA67" s="223"/>
      <c r="AB67" s="223"/>
      <c r="AC67" s="223"/>
      <c r="AD67" s="223"/>
      <c r="AE67" s="239"/>
      <c r="AF67" s="195"/>
      <c r="AG67" s="229"/>
      <c r="AH67" s="195"/>
      <c r="AI67" s="195"/>
      <c r="AJ67" s="202"/>
      <c r="AK67" s="195"/>
      <c r="AL67" s="195"/>
      <c r="AM67" s="195"/>
      <c r="AN67" s="155"/>
    </row>
    <row r="68" spans="1:40" x14ac:dyDescent="0.2">
      <c r="A68" s="227">
        <v>714</v>
      </c>
      <c r="B68" s="171"/>
      <c r="C68" s="189"/>
      <c r="D68" s="231"/>
      <c r="E68" s="228" t="e">
        <f t="shared" si="9"/>
        <v>#DIV/0!</v>
      </c>
      <c r="F68" s="243">
        <f t="shared" si="1"/>
        <v>0</v>
      </c>
      <c r="G68" s="202">
        <f t="shared" si="2"/>
        <v>0</v>
      </c>
      <c r="H68" s="207" t="e">
        <f t="shared" si="3"/>
        <v>#DIV/0!</v>
      </c>
      <c r="I68" s="208" t="e">
        <f t="shared" si="4"/>
        <v>#DIV/0!</v>
      </c>
      <c r="J68" s="202" t="e">
        <f t="shared" si="5"/>
        <v>#DIV/0!</v>
      </c>
      <c r="K68" s="243" t="e">
        <f t="shared" si="6"/>
        <v>#DIV/0!</v>
      </c>
      <c r="L68" s="195" t="s">
        <v>268</v>
      </c>
      <c r="M68" s="229">
        <f>+A68</f>
        <v>714</v>
      </c>
      <c r="N68" s="231">
        <f>D68</f>
        <v>0</v>
      </c>
      <c r="O68" s="231"/>
      <c r="P68" s="240"/>
      <c r="Q68" s="195"/>
      <c r="R68" s="229"/>
      <c r="S68" s="223"/>
      <c r="T68" s="223"/>
      <c r="U68" s="239"/>
      <c r="V68" s="195"/>
      <c r="W68" s="230"/>
      <c r="X68" s="223"/>
      <c r="Y68" s="223"/>
      <c r="Z68" s="239"/>
      <c r="AA68" s="223"/>
      <c r="AB68" s="223"/>
      <c r="AC68" s="223"/>
      <c r="AD68" s="223"/>
      <c r="AE68" s="239"/>
      <c r="AF68" s="195"/>
      <c r="AG68" s="229"/>
      <c r="AH68" s="195"/>
      <c r="AI68" s="195"/>
      <c r="AJ68" s="202"/>
      <c r="AK68" s="195"/>
      <c r="AL68" s="195"/>
      <c r="AM68" s="195"/>
      <c r="AN68" s="155"/>
    </row>
    <row r="69" spans="1:40" x14ac:dyDescent="0.2">
      <c r="A69" s="227">
        <v>758</v>
      </c>
      <c r="B69" s="171"/>
      <c r="C69" s="189"/>
      <c r="D69" s="231"/>
      <c r="E69" s="228" t="e">
        <f t="shared" si="9"/>
        <v>#DIV/0!</v>
      </c>
      <c r="F69" s="243">
        <f t="shared" si="1"/>
        <v>0</v>
      </c>
      <c r="G69" s="202">
        <f t="shared" si="2"/>
        <v>0</v>
      </c>
      <c r="H69" s="207" t="e">
        <f t="shared" si="3"/>
        <v>#DIV/0!</v>
      </c>
      <c r="I69" s="208" t="e">
        <f t="shared" si="4"/>
        <v>#DIV/0!</v>
      </c>
      <c r="J69" s="202" t="e">
        <f t="shared" si="5"/>
        <v>#DIV/0!</v>
      </c>
      <c r="K69" s="243" t="e">
        <f t="shared" si="6"/>
        <v>#DIV/0!</v>
      </c>
      <c r="L69" s="195"/>
      <c r="M69" s="229"/>
      <c r="N69" s="231"/>
      <c r="O69" s="231"/>
      <c r="P69" s="240"/>
      <c r="Q69" s="195" t="s">
        <v>270</v>
      </c>
      <c r="R69" s="229">
        <f>+A69</f>
        <v>758</v>
      </c>
      <c r="S69" s="223">
        <f>D69/3</f>
        <v>0</v>
      </c>
      <c r="T69" s="223"/>
      <c r="U69" s="239"/>
      <c r="V69" s="195" t="s">
        <v>271</v>
      </c>
      <c r="W69" s="230">
        <f>+R69</f>
        <v>758</v>
      </c>
      <c r="X69" s="223">
        <f>D69/3</f>
        <v>0</v>
      </c>
      <c r="Y69" s="223"/>
      <c r="Z69" s="239"/>
      <c r="AA69" s="222" t="s">
        <v>272</v>
      </c>
      <c r="AB69" s="223">
        <f>+W69</f>
        <v>758</v>
      </c>
      <c r="AC69" s="223">
        <f>D69/3</f>
        <v>0</v>
      </c>
      <c r="AD69" s="223"/>
      <c r="AE69" s="239"/>
      <c r="AF69" s="195"/>
      <c r="AG69" s="229"/>
      <c r="AH69" s="195"/>
      <c r="AI69" s="195"/>
      <c r="AJ69" s="202"/>
      <c r="AK69" s="195"/>
      <c r="AL69" s="195"/>
      <c r="AM69" s="195"/>
      <c r="AN69" s="155"/>
    </row>
    <row r="70" spans="1:40" x14ac:dyDescent="0.2">
      <c r="A70" s="227">
        <v>786</v>
      </c>
      <c r="B70" s="171"/>
      <c r="C70" s="189"/>
      <c r="D70" s="231"/>
      <c r="E70" s="228" t="e">
        <f t="shared" si="9"/>
        <v>#DIV/0!</v>
      </c>
      <c r="F70" s="243">
        <f t="shared" si="1"/>
        <v>0</v>
      </c>
      <c r="G70" s="202">
        <f t="shared" si="2"/>
        <v>0</v>
      </c>
      <c r="H70" s="207" t="e">
        <f t="shared" si="3"/>
        <v>#DIV/0!</v>
      </c>
      <c r="I70" s="208" t="e">
        <f t="shared" si="4"/>
        <v>#DIV/0!</v>
      </c>
      <c r="J70" s="202" t="e">
        <f t="shared" si="5"/>
        <v>#DIV/0!</v>
      </c>
      <c r="K70" s="243" t="e">
        <f t="shared" si="6"/>
        <v>#DIV/0!</v>
      </c>
      <c r="L70" s="195" t="s">
        <v>268</v>
      </c>
      <c r="M70" s="229">
        <f>+A70</f>
        <v>786</v>
      </c>
      <c r="N70" s="231">
        <f>D70</f>
        <v>0</v>
      </c>
      <c r="O70" s="231"/>
      <c r="P70" s="240"/>
      <c r="Q70" s="195"/>
      <c r="R70" s="229"/>
      <c r="S70" s="223"/>
      <c r="T70" s="223"/>
      <c r="U70" s="239"/>
      <c r="V70" s="195"/>
      <c r="W70" s="230"/>
      <c r="X70" s="223"/>
      <c r="Y70" s="223"/>
      <c r="Z70" s="239"/>
      <c r="AA70" s="223"/>
      <c r="AB70" s="223"/>
      <c r="AC70" s="223"/>
      <c r="AD70" s="223"/>
      <c r="AE70" s="239"/>
      <c r="AF70" s="195"/>
      <c r="AG70" s="229"/>
      <c r="AH70" s="195"/>
      <c r="AI70" s="195"/>
      <c r="AJ70" s="202"/>
      <c r="AK70" s="195"/>
      <c r="AL70" s="195"/>
      <c r="AM70" s="195"/>
      <c r="AN70" s="155"/>
    </row>
    <row r="71" spans="1:40" x14ac:dyDescent="0.2">
      <c r="A71" s="227">
        <v>792</v>
      </c>
      <c r="B71" s="171"/>
      <c r="C71" s="189"/>
      <c r="D71" s="231"/>
      <c r="E71" s="228" t="e">
        <f t="shared" si="9"/>
        <v>#DIV/0!</v>
      </c>
      <c r="F71" s="243">
        <f t="shared" si="1"/>
        <v>0</v>
      </c>
      <c r="G71" s="202">
        <f t="shared" si="2"/>
        <v>0</v>
      </c>
      <c r="H71" s="207" t="e">
        <f t="shared" si="3"/>
        <v>#DIV/0!</v>
      </c>
      <c r="I71" s="208" t="e">
        <f t="shared" si="4"/>
        <v>#DIV/0!</v>
      </c>
      <c r="J71" s="202" t="e">
        <f t="shared" si="5"/>
        <v>#DIV/0!</v>
      </c>
      <c r="K71" s="243" t="e">
        <f t="shared" si="6"/>
        <v>#DIV/0!</v>
      </c>
      <c r="L71" s="195" t="s">
        <v>268</v>
      </c>
      <c r="M71" s="229">
        <f>+A71</f>
        <v>792</v>
      </c>
      <c r="N71" s="231">
        <f>D71</f>
        <v>0</v>
      </c>
      <c r="O71" s="231"/>
      <c r="P71" s="240"/>
      <c r="Q71" s="195"/>
      <c r="R71" s="229"/>
      <c r="S71" s="223"/>
      <c r="T71" s="223"/>
      <c r="U71" s="239"/>
      <c r="V71" s="195"/>
      <c r="W71" s="230"/>
      <c r="X71" s="223"/>
      <c r="Y71" s="223"/>
      <c r="Z71" s="239"/>
      <c r="AA71" s="223"/>
      <c r="AB71" s="223"/>
      <c r="AC71" s="223"/>
      <c r="AD71" s="223"/>
      <c r="AE71" s="239"/>
      <c r="AF71" s="195"/>
      <c r="AG71" s="229"/>
      <c r="AH71" s="195"/>
      <c r="AI71" s="195"/>
      <c r="AJ71" s="202"/>
      <c r="AK71" s="195"/>
      <c r="AL71" s="195"/>
      <c r="AM71" s="195"/>
      <c r="AN71" s="155"/>
    </row>
    <row r="72" spans="1:40" x14ac:dyDescent="0.2">
      <c r="A72" s="227">
        <v>793</v>
      </c>
      <c r="B72" s="235"/>
      <c r="C72" s="189"/>
      <c r="D72" s="231"/>
      <c r="E72" s="228" t="e">
        <f t="shared" si="9"/>
        <v>#DIV/0!</v>
      </c>
      <c r="F72" s="243">
        <f t="shared" si="1"/>
        <v>0</v>
      </c>
      <c r="G72" s="202">
        <f t="shared" si="2"/>
        <v>0</v>
      </c>
      <c r="H72" s="207" t="e">
        <f t="shared" si="3"/>
        <v>#DIV/0!</v>
      </c>
      <c r="I72" s="208" t="e">
        <f t="shared" si="4"/>
        <v>#DIV/0!</v>
      </c>
      <c r="J72" s="202" t="e">
        <f t="shared" si="5"/>
        <v>#DIV/0!</v>
      </c>
      <c r="K72" s="243" t="e">
        <f t="shared" si="6"/>
        <v>#DIV/0!</v>
      </c>
      <c r="L72" s="195" t="s">
        <v>268</v>
      </c>
      <c r="M72" s="229">
        <f>+A72</f>
        <v>793</v>
      </c>
      <c r="N72" s="231">
        <f>D72</f>
        <v>0</v>
      </c>
      <c r="O72" s="231"/>
      <c r="P72" s="240"/>
      <c r="Q72" s="195"/>
      <c r="R72" s="229"/>
      <c r="S72" s="223"/>
      <c r="T72" s="223"/>
      <c r="U72" s="239"/>
      <c r="V72" s="195"/>
      <c r="W72" s="230"/>
      <c r="X72" s="223"/>
      <c r="Y72" s="223"/>
      <c r="Z72" s="239"/>
      <c r="AA72" s="223"/>
      <c r="AB72" s="223"/>
      <c r="AC72" s="223"/>
      <c r="AD72" s="223"/>
      <c r="AE72" s="239"/>
      <c r="AF72" s="195"/>
      <c r="AG72" s="229"/>
      <c r="AH72" s="195"/>
      <c r="AI72" s="195"/>
      <c r="AJ72" s="202"/>
      <c r="AK72" s="195"/>
      <c r="AL72" s="195"/>
      <c r="AM72" s="195"/>
      <c r="AN72" s="155"/>
    </row>
    <row r="73" spans="1:40" x14ac:dyDescent="0.2">
      <c r="A73" s="227">
        <v>794</v>
      </c>
      <c r="B73" s="171"/>
      <c r="C73" s="189"/>
      <c r="D73" s="231"/>
      <c r="E73" s="228" t="e">
        <f t="shared" si="9"/>
        <v>#DIV/0!</v>
      </c>
      <c r="F73" s="243">
        <f t="shared" si="1"/>
        <v>0</v>
      </c>
      <c r="G73" s="202">
        <f t="shared" si="2"/>
        <v>0</v>
      </c>
      <c r="H73" s="207" t="e">
        <f t="shared" si="3"/>
        <v>#DIV/0!</v>
      </c>
      <c r="I73" s="208" t="e">
        <f t="shared" si="4"/>
        <v>#DIV/0!</v>
      </c>
      <c r="J73" s="202" t="e">
        <f t="shared" si="5"/>
        <v>#DIV/0!</v>
      </c>
      <c r="K73" s="243" t="e">
        <f t="shared" si="6"/>
        <v>#DIV/0!</v>
      </c>
      <c r="L73" s="195" t="s">
        <v>268</v>
      </c>
      <c r="M73" s="229">
        <f>+A73</f>
        <v>794</v>
      </c>
      <c r="N73" s="231">
        <f>D73</f>
        <v>0</v>
      </c>
      <c r="O73" s="231"/>
      <c r="P73" s="240"/>
      <c r="Q73" s="195"/>
      <c r="R73" s="229"/>
      <c r="S73" s="223"/>
      <c r="T73" s="223"/>
      <c r="U73" s="239"/>
      <c r="V73" s="195"/>
      <c r="W73" s="230"/>
      <c r="X73" s="223"/>
      <c r="Y73" s="223"/>
      <c r="Z73" s="239"/>
      <c r="AA73" s="223"/>
      <c r="AB73" s="223"/>
      <c r="AC73" s="223"/>
      <c r="AD73" s="223"/>
      <c r="AE73" s="239"/>
      <c r="AF73" s="195"/>
      <c r="AG73" s="229"/>
      <c r="AH73" s="195"/>
      <c r="AI73" s="195"/>
      <c r="AJ73" s="202"/>
      <c r="AK73" s="195"/>
      <c r="AL73" s="195"/>
      <c r="AM73" s="195"/>
      <c r="AN73" s="155"/>
    </row>
    <row r="74" spans="1:40" x14ac:dyDescent="0.2">
      <c r="A74" s="227">
        <v>801</v>
      </c>
      <c r="B74" s="171"/>
      <c r="C74" s="189"/>
      <c r="D74" s="231"/>
      <c r="E74" s="228" t="e">
        <f t="shared" si="9"/>
        <v>#DIV/0!</v>
      </c>
      <c r="F74" s="243">
        <f t="shared" si="1"/>
        <v>0</v>
      </c>
      <c r="G74" s="202">
        <f t="shared" si="2"/>
        <v>0</v>
      </c>
      <c r="H74" s="207" t="e">
        <f t="shared" si="3"/>
        <v>#DIV/0!</v>
      </c>
      <c r="I74" s="208" t="e">
        <f t="shared" si="4"/>
        <v>#DIV/0!</v>
      </c>
      <c r="J74" s="202" t="e">
        <f t="shared" si="5"/>
        <v>#DIV/0!</v>
      </c>
      <c r="K74" s="243" t="e">
        <f t="shared" si="6"/>
        <v>#DIV/0!</v>
      </c>
      <c r="L74" s="195" t="s">
        <v>268</v>
      </c>
      <c r="M74" s="229">
        <f>+A74</f>
        <v>801</v>
      </c>
      <c r="N74" s="231">
        <f>D74</f>
        <v>0</v>
      </c>
      <c r="O74" s="231"/>
      <c r="P74" s="240"/>
      <c r="Q74" s="195"/>
      <c r="R74" s="229"/>
      <c r="S74" s="223"/>
      <c r="T74" s="223"/>
      <c r="U74" s="239"/>
      <c r="V74" s="195"/>
      <c r="W74" s="230"/>
      <c r="X74" s="223"/>
      <c r="Y74" s="223"/>
      <c r="Z74" s="239"/>
      <c r="AA74" s="223"/>
      <c r="AB74" s="223"/>
      <c r="AC74" s="223"/>
      <c r="AD74" s="223"/>
      <c r="AE74" s="239"/>
      <c r="AF74" s="195"/>
      <c r="AG74" s="229"/>
      <c r="AH74" s="195"/>
      <c r="AI74" s="195"/>
      <c r="AJ74" s="202"/>
      <c r="AK74" s="195"/>
      <c r="AL74" s="195"/>
      <c r="AM74" s="195"/>
      <c r="AN74" s="155"/>
    </row>
    <row r="75" spans="1:40" x14ac:dyDescent="0.2">
      <c r="A75" s="227">
        <v>828</v>
      </c>
      <c r="B75" s="171"/>
      <c r="C75" s="189"/>
      <c r="D75" s="231"/>
      <c r="E75" s="228" t="e">
        <f t="shared" si="9"/>
        <v>#DIV/0!</v>
      </c>
      <c r="F75" s="243">
        <f t="shared" si="1"/>
        <v>0</v>
      </c>
      <c r="G75" s="202">
        <f t="shared" si="2"/>
        <v>0</v>
      </c>
      <c r="H75" s="207" t="e">
        <f t="shared" si="3"/>
        <v>#DIV/0!</v>
      </c>
      <c r="I75" s="208" t="e">
        <f t="shared" si="4"/>
        <v>#DIV/0!</v>
      </c>
      <c r="J75" s="202" t="e">
        <f t="shared" si="5"/>
        <v>#DIV/0!</v>
      </c>
      <c r="K75" s="243" t="e">
        <f t="shared" si="6"/>
        <v>#DIV/0!</v>
      </c>
      <c r="L75" s="195"/>
      <c r="M75" s="229"/>
      <c r="N75" s="231"/>
      <c r="O75" s="231"/>
      <c r="P75" s="240"/>
      <c r="Q75" s="195" t="s">
        <v>270</v>
      </c>
      <c r="R75" s="229">
        <f>+A75</f>
        <v>828</v>
      </c>
      <c r="S75" s="223">
        <f>D75/3</f>
        <v>0</v>
      </c>
      <c r="T75" s="223"/>
      <c r="U75" s="239"/>
      <c r="V75" s="195" t="s">
        <v>271</v>
      </c>
      <c r="W75" s="230">
        <f>+R75</f>
        <v>828</v>
      </c>
      <c r="X75" s="223">
        <f>D75/3</f>
        <v>0</v>
      </c>
      <c r="Y75" s="223"/>
      <c r="Z75" s="239"/>
      <c r="AA75" s="222" t="s">
        <v>272</v>
      </c>
      <c r="AB75" s="223">
        <f>+W75</f>
        <v>828</v>
      </c>
      <c r="AC75" s="223">
        <f>D75/3</f>
        <v>0</v>
      </c>
      <c r="AD75" s="223"/>
      <c r="AE75" s="239"/>
      <c r="AF75" s="195"/>
      <c r="AG75" s="229"/>
      <c r="AH75" s="195"/>
      <c r="AI75" s="195"/>
      <c r="AJ75" s="202"/>
      <c r="AK75" s="195"/>
      <c r="AL75" s="195"/>
      <c r="AM75" s="195"/>
      <c r="AN75" s="155"/>
    </row>
    <row r="76" spans="1:40" x14ac:dyDescent="0.2">
      <c r="A76" s="222">
        <v>831</v>
      </c>
      <c r="B76" s="235"/>
      <c r="C76" s="189"/>
      <c r="D76" s="231"/>
      <c r="E76" s="228" t="e">
        <f t="shared" si="9"/>
        <v>#DIV/0!</v>
      </c>
      <c r="F76" s="243">
        <f t="shared" si="1"/>
        <v>0</v>
      </c>
      <c r="G76" s="202">
        <f t="shared" si="2"/>
        <v>0</v>
      </c>
      <c r="H76" s="207" t="e">
        <f t="shared" si="3"/>
        <v>#DIV/0!</v>
      </c>
      <c r="I76" s="208" t="e">
        <f t="shared" si="4"/>
        <v>#DIV/0!</v>
      </c>
      <c r="J76" s="202" t="e">
        <f t="shared" si="5"/>
        <v>#DIV/0!</v>
      </c>
      <c r="K76" s="243" t="e">
        <f t="shared" si="6"/>
        <v>#DIV/0!</v>
      </c>
      <c r="L76" s="195" t="s">
        <v>268</v>
      </c>
      <c r="M76" s="229">
        <f>+A76</f>
        <v>831</v>
      </c>
      <c r="N76" s="231">
        <f>D76</f>
        <v>0</v>
      </c>
      <c r="O76" s="231"/>
      <c r="P76" s="240"/>
      <c r="Q76" s="195"/>
      <c r="R76" s="229"/>
      <c r="S76" s="223"/>
      <c r="T76" s="223"/>
      <c r="U76" s="239"/>
      <c r="V76" s="195"/>
      <c r="W76" s="230"/>
      <c r="X76" s="223"/>
      <c r="Y76" s="223"/>
      <c r="Z76" s="239"/>
      <c r="AA76" s="223"/>
      <c r="AB76" s="223"/>
      <c r="AC76" s="223"/>
      <c r="AD76" s="223"/>
      <c r="AE76" s="239"/>
      <c r="AF76" s="195"/>
      <c r="AG76" s="229"/>
      <c r="AH76" s="195"/>
      <c r="AI76" s="195"/>
      <c r="AJ76" s="202"/>
      <c r="AK76" s="195"/>
      <c r="AL76" s="195"/>
      <c r="AM76" s="195"/>
      <c r="AN76" s="155"/>
    </row>
    <row r="77" spans="1:40" x14ac:dyDescent="0.2">
      <c r="A77" s="222">
        <v>847</v>
      </c>
      <c r="B77" s="235"/>
      <c r="C77" s="189"/>
      <c r="D77" s="231"/>
      <c r="E77" s="228" t="e">
        <f t="shared" si="9"/>
        <v>#DIV/0!</v>
      </c>
      <c r="F77" s="243">
        <f t="shared" si="1"/>
        <v>0</v>
      </c>
      <c r="G77" s="202">
        <f t="shared" si="2"/>
        <v>0</v>
      </c>
      <c r="H77" s="207" t="e">
        <f t="shared" si="3"/>
        <v>#DIV/0!</v>
      </c>
      <c r="I77" s="208" t="e">
        <f t="shared" si="4"/>
        <v>#DIV/0!</v>
      </c>
      <c r="J77" s="202" t="e">
        <f t="shared" si="5"/>
        <v>#DIV/0!</v>
      </c>
      <c r="K77" s="243" t="e">
        <f t="shared" si="6"/>
        <v>#DIV/0!</v>
      </c>
      <c r="L77" s="195" t="s">
        <v>268</v>
      </c>
      <c r="M77" s="229">
        <f>+A77</f>
        <v>847</v>
      </c>
      <c r="N77" s="231">
        <f>D77</f>
        <v>0</v>
      </c>
      <c r="O77" s="231"/>
      <c r="P77" s="240"/>
      <c r="Q77" s="195"/>
      <c r="R77" s="229"/>
      <c r="S77" s="223"/>
      <c r="T77" s="223"/>
      <c r="U77" s="239"/>
      <c r="V77" s="195"/>
      <c r="W77" s="230"/>
      <c r="X77" s="223"/>
      <c r="Y77" s="223"/>
      <c r="Z77" s="239"/>
      <c r="AA77" s="223"/>
      <c r="AB77" s="223"/>
      <c r="AC77" s="223"/>
      <c r="AD77" s="223"/>
      <c r="AE77" s="239"/>
      <c r="AF77" s="195"/>
      <c r="AG77" s="229"/>
      <c r="AH77" s="195"/>
      <c r="AI77" s="195"/>
      <c r="AJ77" s="202"/>
      <c r="AK77" s="195"/>
      <c r="AL77" s="195"/>
      <c r="AM77" s="195"/>
      <c r="AN77" s="155"/>
    </row>
    <row r="78" spans="1:40" x14ac:dyDescent="0.2">
      <c r="A78" s="227">
        <v>937</v>
      </c>
      <c r="B78" s="171"/>
      <c r="C78" s="189"/>
      <c r="D78" s="231"/>
      <c r="E78" s="228" t="e">
        <f t="shared" si="9"/>
        <v>#DIV/0!</v>
      </c>
      <c r="F78" s="243">
        <f t="shared" si="1"/>
        <v>0</v>
      </c>
      <c r="G78" s="202">
        <f t="shared" si="2"/>
        <v>0</v>
      </c>
      <c r="H78" s="207" t="e">
        <f t="shared" si="3"/>
        <v>#DIV/0!</v>
      </c>
      <c r="I78" s="208" t="e">
        <f t="shared" si="4"/>
        <v>#DIV/0!</v>
      </c>
      <c r="J78" s="202" t="e">
        <f t="shared" si="5"/>
        <v>#DIV/0!</v>
      </c>
      <c r="K78" s="243" t="e">
        <f t="shared" si="6"/>
        <v>#DIV/0!</v>
      </c>
      <c r="L78" s="195"/>
      <c r="M78" s="229"/>
      <c r="N78" s="231"/>
      <c r="O78" s="231"/>
      <c r="P78" s="240"/>
      <c r="Q78" s="195" t="s">
        <v>270</v>
      </c>
      <c r="R78" s="229">
        <f>+A78</f>
        <v>937</v>
      </c>
      <c r="S78" s="223">
        <f>D78/3</f>
        <v>0</v>
      </c>
      <c r="T78" s="223"/>
      <c r="U78" s="239"/>
      <c r="V78" s="195" t="s">
        <v>271</v>
      </c>
      <c r="W78" s="230">
        <f>+R78</f>
        <v>937</v>
      </c>
      <c r="X78" s="223">
        <f>D78/3</f>
        <v>0</v>
      </c>
      <c r="Y78" s="223"/>
      <c r="Z78" s="239"/>
      <c r="AA78" s="222" t="s">
        <v>272</v>
      </c>
      <c r="AB78" s="223">
        <f>+W78</f>
        <v>937</v>
      </c>
      <c r="AC78" s="223">
        <f>D78/3</f>
        <v>0</v>
      </c>
      <c r="AD78" s="223"/>
      <c r="AE78" s="239"/>
      <c r="AF78" s="195"/>
      <c r="AG78" s="229"/>
      <c r="AH78" s="195"/>
      <c r="AI78" s="195"/>
      <c r="AJ78" s="202"/>
      <c r="AK78" s="195"/>
      <c r="AL78" s="195"/>
      <c r="AM78" s="195"/>
      <c r="AN78" s="155"/>
    </row>
    <row r="79" spans="1:40" x14ac:dyDescent="0.2">
      <c r="A79" s="222">
        <v>971</v>
      </c>
      <c r="B79" s="171"/>
      <c r="C79" s="189"/>
      <c r="D79" s="231"/>
      <c r="E79" s="228" t="e">
        <f t="shared" si="9"/>
        <v>#DIV/0!</v>
      </c>
      <c r="F79" s="243">
        <f t="shared" si="1"/>
        <v>0</v>
      </c>
      <c r="G79" s="202">
        <f t="shared" si="2"/>
        <v>0</v>
      </c>
      <c r="H79" s="207" t="e">
        <f t="shared" si="3"/>
        <v>#DIV/0!</v>
      </c>
      <c r="I79" s="208" t="e">
        <f t="shared" si="4"/>
        <v>#DIV/0!</v>
      </c>
      <c r="J79" s="202" t="e">
        <f t="shared" si="5"/>
        <v>#DIV/0!</v>
      </c>
      <c r="K79" s="243" t="e">
        <f t="shared" si="6"/>
        <v>#DIV/0!</v>
      </c>
      <c r="L79" s="195" t="s">
        <v>268</v>
      </c>
      <c r="M79" s="229">
        <f>+A79</f>
        <v>971</v>
      </c>
      <c r="N79" s="231">
        <f>D79</f>
        <v>0</v>
      </c>
      <c r="O79" s="231"/>
      <c r="P79" s="240"/>
      <c r="Q79" s="195"/>
      <c r="R79" s="229"/>
      <c r="S79" s="223"/>
      <c r="T79" s="223"/>
      <c r="U79" s="239"/>
      <c r="V79" s="195"/>
      <c r="W79" s="230"/>
      <c r="X79" s="223"/>
      <c r="Y79" s="223"/>
      <c r="Z79" s="239"/>
      <c r="AA79" s="223"/>
      <c r="AB79" s="223"/>
      <c r="AC79" s="223"/>
      <c r="AD79" s="223"/>
      <c r="AE79" s="239"/>
      <c r="AF79" s="195"/>
      <c r="AG79" s="229"/>
      <c r="AH79" s="195"/>
      <c r="AI79" s="195"/>
      <c r="AJ79" s="202"/>
      <c r="AK79" s="195"/>
      <c r="AL79" s="195"/>
      <c r="AM79" s="195"/>
      <c r="AN79" s="155"/>
    </row>
    <row r="80" spans="1:40" x14ac:dyDescent="0.2">
      <c r="A80" s="222">
        <v>978</v>
      </c>
      <c r="B80" s="171"/>
      <c r="C80" s="189"/>
      <c r="D80" s="231"/>
      <c r="E80" s="228" t="e">
        <f t="shared" si="9"/>
        <v>#DIV/0!</v>
      </c>
      <c r="F80" s="243">
        <f t="shared" si="1"/>
        <v>0</v>
      </c>
      <c r="G80" s="202">
        <f t="shared" si="2"/>
        <v>0</v>
      </c>
      <c r="H80" s="207" t="e">
        <f t="shared" si="3"/>
        <v>#DIV/0!</v>
      </c>
      <c r="I80" s="208" t="e">
        <f t="shared" si="4"/>
        <v>#DIV/0!</v>
      </c>
      <c r="J80" s="202" t="e">
        <f t="shared" si="5"/>
        <v>#DIV/0!</v>
      </c>
      <c r="K80" s="243" t="e">
        <f t="shared" si="6"/>
        <v>#DIV/0!</v>
      </c>
      <c r="L80" s="195" t="s">
        <v>268</v>
      </c>
      <c r="M80" s="229">
        <f>+A80</f>
        <v>978</v>
      </c>
      <c r="N80" s="231">
        <f>D80</f>
        <v>0</v>
      </c>
      <c r="O80" s="231"/>
      <c r="P80" s="240"/>
      <c r="Q80" s="195"/>
      <c r="R80" s="229"/>
      <c r="S80" s="223"/>
      <c r="T80" s="223"/>
      <c r="U80" s="239"/>
      <c r="V80" s="195"/>
      <c r="W80" s="230"/>
      <c r="X80" s="223"/>
      <c r="Y80" s="223"/>
      <c r="Z80" s="239"/>
      <c r="AA80" s="223"/>
      <c r="AB80" s="223"/>
      <c r="AC80" s="223"/>
      <c r="AD80" s="223"/>
      <c r="AE80" s="239"/>
      <c r="AF80" s="195"/>
      <c r="AG80" s="229"/>
      <c r="AH80" s="195"/>
      <c r="AI80" s="195"/>
      <c r="AJ80" s="202"/>
      <c r="AK80" s="195"/>
      <c r="AL80" s="195"/>
      <c r="AM80" s="195"/>
      <c r="AN80" s="155"/>
    </row>
    <row r="81" spans="1:41" x14ac:dyDescent="0.2">
      <c r="A81" s="222">
        <v>331</v>
      </c>
      <c r="B81" s="171" t="s">
        <v>283</v>
      </c>
      <c r="C81" s="189"/>
      <c r="D81" s="231"/>
      <c r="E81" s="228"/>
      <c r="F81" s="228"/>
      <c r="G81" s="228"/>
      <c r="H81" s="228"/>
      <c r="I81" s="228"/>
      <c r="J81" s="228"/>
      <c r="K81" s="228"/>
      <c r="L81" s="195"/>
      <c r="M81" s="229"/>
      <c r="N81" s="223">
        <f>D81</f>
        <v>0</v>
      </c>
      <c r="O81" s="223"/>
      <c r="P81" s="223"/>
      <c r="Q81" s="195"/>
      <c r="R81" s="229"/>
      <c r="S81" s="223"/>
      <c r="T81" s="223"/>
      <c r="U81" s="239"/>
      <c r="V81" s="195"/>
      <c r="W81" s="230"/>
      <c r="X81" s="223"/>
      <c r="Y81" s="223"/>
      <c r="Z81" s="239"/>
      <c r="AA81" s="223"/>
      <c r="AB81" s="223"/>
      <c r="AC81" s="223"/>
      <c r="AD81" s="223"/>
      <c r="AE81" s="239"/>
      <c r="AF81" s="195"/>
      <c r="AG81" s="229"/>
      <c r="AH81" s="206"/>
      <c r="AI81" s="206"/>
      <c r="AJ81" s="202"/>
      <c r="AK81" s="195" t="s">
        <v>284</v>
      </c>
      <c r="AL81" s="195"/>
      <c r="AM81" s="223"/>
      <c r="AN81" s="155"/>
      <c r="AO81" s="203"/>
    </row>
    <row r="82" spans="1:41" x14ac:dyDescent="0.2">
      <c r="A82" s="222">
        <v>328</v>
      </c>
      <c r="B82" s="171" t="s">
        <v>285</v>
      </c>
      <c r="C82" s="173"/>
      <c r="D82" s="173"/>
      <c r="E82" s="173"/>
      <c r="F82" s="173"/>
      <c r="G82" s="173"/>
      <c r="H82" s="173"/>
      <c r="I82" s="173"/>
      <c r="J82" s="173"/>
      <c r="K82" s="173"/>
      <c r="L82" s="195"/>
      <c r="M82" s="229"/>
      <c r="N82" s="223">
        <f>D82</f>
        <v>0</v>
      </c>
      <c r="O82" s="223"/>
      <c r="P82" s="239"/>
      <c r="Q82" s="195"/>
      <c r="R82" s="229"/>
      <c r="S82" s="223"/>
      <c r="T82" s="223"/>
      <c r="U82" s="239"/>
      <c r="V82" s="223"/>
      <c r="W82" s="230"/>
      <c r="X82" s="223"/>
      <c r="Y82" s="223"/>
      <c r="Z82" s="239"/>
      <c r="AA82" s="223"/>
      <c r="AB82" s="223"/>
      <c r="AC82" s="223"/>
      <c r="AD82" s="223"/>
      <c r="AE82" s="239"/>
      <c r="AF82" s="195" t="s">
        <v>286</v>
      </c>
      <c r="AG82" s="229">
        <f>+A82</f>
        <v>328</v>
      </c>
      <c r="AH82" s="206"/>
      <c r="AI82" s="206"/>
      <c r="AJ82" s="202"/>
      <c r="AK82" s="195"/>
      <c r="AL82" s="195"/>
      <c r="AM82" s="195"/>
      <c r="AN82" s="155"/>
    </row>
    <row r="83" spans="1:41" x14ac:dyDescent="0.2">
      <c r="A83" s="222">
        <v>999</v>
      </c>
      <c r="B83" s="171" t="s">
        <v>287</v>
      </c>
      <c r="C83" s="173"/>
      <c r="D83" s="173">
        <v>10</v>
      </c>
      <c r="E83" s="173"/>
      <c r="F83" s="173"/>
      <c r="G83" s="173"/>
      <c r="H83" s="173"/>
      <c r="I83" s="173"/>
      <c r="J83" s="173"/>
      <c r="K83" s="173"/>
      <c r="L83" s="195" t="s">
        <v>268</v>
      </c>
      <c r="M83" s="229">
        <f>+A83</f>
        <v>999</v>
      </c>
      <c r="N83" s="223">
        <f>+D83</f>
        <v>10</v>
      </c>
      <c r="O83" s="223"/>
      <c r="P83" s="239"/>
      <c r="Q83" s="195" t="s">
        <v>270</v>
      </c>
      <c r="R83" s="229">
        <f>+A83</f>
        <v>999</v>
      </c>
      <c r="S83" s="223">
        <f>+N83</f>
        <v>10</v>
      </c>
      <c r="T83" s="223"/>
      <c r="U83" s="239"/>
      <c r="V83" s="195" t="s">
        <v>271</v>
      </c>
      <c r="W83" s="230">
        <f>+R83</f>
        <v>999</v>
      </c>
      <c r="X83" s="223">
        <f>+S83</f>
        <v>10</v>
      </c>
      <c r="Y83" s="223"/>
      <c r="Z83" s="239"/>
      <c r="AA83" s="222" t="s">
        <v>272</v>
      </c>
      <c r="AB83" s="223">
        <f>+W83</f>
        <v>999</v>
      </c>
      <c r="AC83" s="223">
        <f>+X83</f>
        <v>10</v>
      </c>
      <c r="AD83" s="223"/>
      <c r="AE83" s="239"/>
      <c r="AF83" s="195" t="s">
        <v>286</v>
      </c>
      <c r="AG83" s="229">
        <f>+A83</f>
        <v>999</v>
      </c>
      <c r="AH83" s="206">
        <f>+X83</f>
        <v>10</v>
      </c>
      <c r="AI83" s="206"/>
      <c r="AJ83" s="202"/>
      <c r="AK83" s="195" t="s">
        <v>284</v>
      </c>
      <c r="AL83" s="195">
        <f>+A83</f>
        <v>999</v>
      </c>
      <c r="AM83" s="206">
        <f>+AH83</f>
        <v>10</v>
      </c>
      <c r="AN83" s="155"/>
    </row>
    <row r="84" spans="1:41" x14ac:dyDescent="0.2">
      <c r="A84" s="222"/>
      <c r="B84" s="195" t="s">
        <v>288</v>
      </c>
      <c r="C84" s="189">
        <v>304471</v>
      </c>
      <c r="D84" s="173"/>
      <c r="E84" s="173"/>
      <c r="F84" s="173"/>
      <c r="G84" s="173"/>
      <c r="H84" s="173"/>
      <c r="I84" s="173"/>
      <c r="J84" s="173"/>
      <c r="K84" s="173"/>
      <c r="L84" s="195"/>
      <c r="M84" s="229"/>
      <c r="N84" s="223"/>
      <c r="O84" s="223"/>
      <c r="P84" s="239"/>
      <c r="Q84" s="195"/>
      <c r="R84" s="229"/>
      <c r="S84" s="223"/>
      <c r="T84" s="223"/>
      <c r="U84" s="239"/>
      <c r="V84" s="223"/>
      <c r="W84" s="230"/>
      <c r="X84" s="223"/>
      <c r="Y84" s="223"/>
      <c r="Z84" s="239"/>
      <c r="AA84" s="223"/>
      <c r="AB84" s="223"/>
      <c r="AC84" s="223"/>
      <c r="AD84" s="223"/>
      <c r="AE84" s="239"/>
      <c r="AF84" s="195"/>
      <c r="AG84" s="229"/>
      <c r="AH84" s="195"/>
      <c r="AI84" s="195"/>
      <c r="AJ84" s="202"/>
      <c r="AK84" s="195"/>
      <c r="AL84" s="195"/>
      <c r="AM84" s="195"/>
      <c r="AN84" s="155"/>
    </row>
    <row r="85" spans="1:41" x14ac:dyDescent="0.2">
      <c r="A85" s="222"/>
      <c r="B85" s="195" t="s">
        <v>289</v>
      </c>
      <c r="C85" s="189">
        <v>48181</v>
      </c>
      <c r="D85" s="173"/>
      <c r="E85" s="173"/>
      <c r="F85" s="173"/>
      <c r="G85" s="173"/>
      <c r="H85" s="173"/>
      <c r="I85" s="173"/>
      <c r="J85" s="173"/>
      <c r="K85" s="173"/>
      <c r="L85" s="195"/>
      <c r="M85" s="229"/>
      <c r="N85" s="223"/>
      <c r="O85" s="223"/>
      <c r="P85" s="239"/>
      <c r="Q85" s="195"/>
      <c r="R85" s="229"/>
      <c r="S85" s="223"/>
      <c r="T85" s="223"/>
      <c r="U85" s="239"/>
      <c r="V85" s="223"/>
      <c r="W85" s="230"/>
      <c r="X85" s="223"/>
      <c r="Y85" s="223"/>
      <c r="Z85" s="239"/>
      <c r="AA85" s="223"/>
      <c r="AB85" s="223"/>
      <c r="AC85" s="223"/>
      <c r="AD85" s="223"/>
      <c r="AE85" s="239"/>
      <c r="AF85" s="195"/>
      <c r="AG85" s="229"/>
      <c r="AH85" s="195"/>
      <c r="AI85" s="195"/>
      <c r="AJ85" s="202"/>
      <c r="AK85" s="195"/>
      <c r="AL85" s="195"/>
      <c r="AM85" s="195"/>
      <c r="AN85" s="155"/>
    </row>
    <row r="86" spans="1:41" x14ac:dyDescent="0.2">
      <c r="A86" s="222"/>
      <c r="B86" s="195" t="s">
        <v>290</v>
      </c>
      <c r="C86" s="189">
        <v>1823</v>
      </c>
      <c r="D86" s="173"/>
      <c r="E86" s="173"/>
      <c r="F86" s="173"/>
      <c r="G86" s="173"/>
      <c r="H86" s="173"/>
      <c r="I86" s="173"/>
      <c r="J86" s="173"/>
      <c r="K86" s="173"/>
      <c r="L86" s="195"/>
      <c r="M86" s="229"/>
      <c r="N86" s="223"/>
      <c r="O86" s="223"/>
      <c r="P86" s="239"/>
      <c r="Q86" s="195"/>
      <c r="R86" s="229"/>
      <c r="S86" s="223"/>
      <c r="T86" s="223"/>
      <c r="U86" s="239"/>
      <c r="V86" s="223"/>
      <c r="W86" s="230"/>
      <c r="X86" s="223"/>
      <c r="Y86" s="223"/>
      <c r="Z86" s="239"/>
      <c r="AA86" s="223"/>
      <c r="AB86" s="223"/>
      <c r="AC86" s="223"/>
      <c r="AD86" s="223"/>
      <c r="AE86" s="239"/>
      <c r="AF86" s="195"/>
      <c r="AG86" s="229"/>
      <c r="AH86" s="195"/>
      <c r="AI86" s="195"/>
      <c r="AJ86" s="202"/>
      <c r="AK86" s="195"/>
      <c r="AL86" s="195"/>
      <c r="AM86" s="195"/>
      <c r="AN86" s="155"/>
    </row>
    <row r="87" spans="1:41" x14ac:dyDescent="0.2">
      <c r="A87" s="222"/>
      <c r="B87" s="195" t="s">
        <v>291</v>
      </c>
      <c r="C87" s="189">
        <v>3684</v>
      </c>
      <c r="D87" s="173"/>
      <c r="E87" s="173"/>
      <c r="F87" s="173"/>
      <c r="G87" s="173"/>
      <c r="H87" s="173"/>
      <c r="I87" s="173"/>
      <c r="J87" s="173"/>
      <c r="K87" s="173"/>
      <c r="L87" s="195"/>
      <c r="M87" s="229"/>
      <c r="N87" s="223"/>
      <c r="O87" s="223"/>
      <c r="P87" s="239"/>
      <c r="Q87" s="195"/>
      <c r="R87" s="229"/>
      <c r="S87" s="223"/>
      <c r="T87" s="223"/>
      <c r="U87" s="239"/>
      <c r="V87" s="223"/>
      <c r="W87" s="230"/>
      <c r="X87" s="223"/>
      <c r="Y87" s="223"/>
      <c r="Z87" s="239"/>
      <c r="AA87" s="223"/>
      <c r="AB87" s="223"/>
      <c r="AC87" s="223"/>
      <c r="AD87" s="223"/>
      <c r="AE87" s="239"/>
      <c r="AF87" s="195"/>
      <c r="AG87" s="229"/>
      <c r="AH87" s="195"/>
      <c r="AI87" s="195"/>
      <c r="AJ87" s="202"/>
      <c r="AK87" s="195"/>
      <c r="AL87" s="195"/>
      <c r="AM87" s="195"/>
      <c r="AN87" s="155"/>
    </row>
    <row r="88" spans="1:41" x14ac:dyDescent="0.2">
      <c r="A88" s="222"/>
      <c r="B88" s="195" t="s">
        <v>292</v>
      </c>
      <c r="C88" s="189">
        <v>47822</v>
      </c>
      <c r="D88" s="173"/>
      <c r="E88" s="173"/>
      <c r="F88" s="173"/>
      <c r="G88" s="173"/>
      <c r="H88" s="173"/>
      <c r="I88" s="173"/>
      <c r="J88" s="173"/>
      <c r="K88" s="173"/>
      <c r="L88" s="195"/>
      <c r="M88" s="229"/>
      <c r="N88" s="223"/>
      <c r="O88" s="223"/>
      <c r="P88" s="239"/>
      <c r="Q88" s="195"/>
      <c r="R88" s="229"/>
      <c r="S88" s="223"/>
      <c r="T88" s="223"/>
      <c r="U88" s="239"/>
      <c r="V88" s="223"/>
      <c r="W88" s="230"/>
      <c r="X88" s="223"/>
      <c r="Y88" s="223"/>
      <c r="Z88" s="239"/>
      <c r="AA88" s="223"/>
      <c r="AB88" s="223"/>
      <c r="AC88" s="223"/>
      <c r="AD88" s="223"/>
      <c r="AE88" s="239"/>
      <c r="AF88" s="195"/>
      <c r="AG88" s="229"/>
      <c r="AH88" s="195"/>
      <c r="AI88" s="195"/>
      <c r="AJ88" s="202"/>
      <c r="AK88" s="195"/>
      <c r="AL88" s="195"/>
      <c r="AM88" s="195"/>
      <c r="AN88" s="155"/>
    </row>
    <row r="89" spans="1:41" x14ac:dyDescent="0.2">
      <c r="A89" s="221"/>
      <c r="B89" s="194" t="s">
        <v>293</v>
      </c>
      <c r="C89" s="181">
        <f>SUM(C16:C80)</f>
        <v>0</v>
      </c>
      <c r="D89" s="181">
        <f>SUM(D16:D80)</f>
        <v>0</v>
      </c>
      <c r="E89" s="228" t="e">
        <f>D89/C89</f>
        <v>#DIV/0!</v>
      </c>
      <c r="F89" s="236"/>
      <c r="G89" s="236"/>
      <c r="H89" s="236"/>
      <c r="I89" s="236"/>
      <c r="J89" s="236"/>
      <c r="K89" s="236"/>
      <c r="L89" s="155"/>
      <c r="M89" s="218"/>
      <c r="N89" s="217"/>
      <c r="O89" s="217"/>
      <c r="P89" s="237"/>
      <c r="Q89" s="155"/>
      <c r="R89" s="218"/>
      <c r="S89" s="217"/>
      <c r="T89" s="217"/>
      <c r="U89" s="237"/>
      <c r="V89" s="217"/>
      <c r="W89" s="219"/>
      <c r="X89" s="217"/>
      <c r="Y89" s="217"/>
      <c r="Z89" s="237"/>
      <c r="AA89" s="217"/>
      <c r="AB89" s="217"/>
      <c r="AC89" s="217"/>
      <c r="AD89" s="217"/>
      <c r="AE89" s="237"/>
      <c r="AF89" s="155"/>
      <c r="AG89" s="218"/>
      <c r="AH89" s="155"/>
      <c r="AI89" s="155"/>
      <c r="AJ89" s="203"/>
      <c r="AK89" s="155"/>
      <c r="AL89" s="155"/>
      <c r="AM89" s="155"/>
      <c r="AN89" s="155"/>
    </row>
    <row r="90" spans="1:41" x14ac:dyDescent="0.2">
      <c r="A90" s="221"/>
      <c r="B90" s="155"/>
      <c r="C90" s="181"/>
      <c r="D90" s="181"/>
      <c r="E90" s="181"/>
      <c r="F90" s="181"/>
      <c r="G90" s="181"/>
      <c r="H90" s="181"/>
      <c r="I90" s="181"/>
      <c r="J90" s="181"/>
      <c r="K90" s="181"/>
      <c r="L90" s="155"/>
      <c r="M90" s="218"/>
      <c r="N90" s="217"/>
      <c r="O90" s="217"/>
      <c r="P90" s="237"/>
      <c r="Q90" s="155"/>
      <c r="R90" s="218"/>
      <c r="S90" s="217"/>
      <c r="T90" s="217"/>
      <c r="U90" s="237"/>
      <c r="V90" s="217"/>
      <c r="W90" s="219"/>
      <c r="X90" s="217"/>
      <c r="Y90" s="217"/>
      <c r="Z90" s="237"/>
      <c r="AA90" s="217"/>
      <c r="AB90" s="217"/>
      <c r="AC90" s="217"/>
      <c r="AD90" s="217"/>
      <c r="AE90" s="237"/>
      <c r="AF90" s="155"/>
      <c r="AG90" s="218"/>
      <c r="AH90" s="155"/>
      <c r="AI90" s="155"/>
      <c r="AJ90" s="203"/>
      <c r="AK90" s="155"/>
      <c r="AL90" s="155"/>
      <c r="AM90" s="155"/>
      <c r="AN90" s="155"/>
    </row>
    <row r="91" spans="1:41" x14ac:dyDescent="0.2">
      <c r="A91" s="221"/>
      <c r="B91" s="195" t="s">
        <v>294</v>
      </c>
      <c r="C91" s="173">
        <f>SUM(C30:C88)</f>
        <v>405981</v>
      </c>
      <c r="D91" s="173"/>
      <c r="E91" s="228" t="e">
        <f>D89/C89</f>
        <v>#DIV/0!</v>
      </c>
      <c r="F91" s="236"/>
      <c r="G91" s="236"/>
      <c r="H91" s="236"/>
      <c r="I91" s="236"/>
      <c r="J91" s="236"/>
      <c r="K91" s="236"/>
      <c r="L91" s="155"/>
      <c r="M91" s="218"/>
      <c r="N91" s="173">
        <f>SUM(N17:N80)</f>
        <v>0</v>
      </c>
      <c r="O91" s="173">
        <f>SUM(O17:O80)</f>
        <v>0</v>
      </c>
      <c r="P91" s="240">
        <f>SUM(P17:P80)</f>
        <v>0</v>
      </c>
      <c r="Q91" s="155"/>
      <c r="R91" s="218"/>
      <c r="S91" s="173">
        <f>SUM(S17:S80)</f>
        <v>0</v>
      </c>
      <c r="T91" s="173">
        <f>SUM(T17:T80)</f>
        <v>0</v>
      </c>
      <c r="U91" s="240">
        <f>SUM(U17:U80)</f>
        <v>0</v>
      </c>
      <c r="V91" s="181"/>
      <c r="W91" s="183"/>
      <c r="X91" s="173">
        <f>SUM(X17:X80)</f>
        <v>0</v>
      </c>
      <c r="Y91" s="173">
        <f>SUM(Y17:Y80)</f>
        <v>0</v>
      </c>
      <c r="Z91" s="240">
        <f>SUM(Z17:Z80)</f>
        <v>0</v>
      </c>
      <c r="AA91" s="181"/>
      <c r="AB91" s="181"/>
      <c r="AC91" s="173">
        <f>SUM(AC17:AC80)</f>
        <v>0</v>
      </c>
      <c r="AD91" s="173">
        <f>SUM(AD17:AD80)</f>
        <v>0</v>
      </c>
      <c r="AE91" s="240">
        <f>SUM(AE17:AE80)</f>
        <v>0</v>
      </c>
      <c r="AF91" s="155"/>
      <c r="AG91" s="218"/>
      <c r="AH91" s="173">
        <f>+AH83+AH82</f>
        <v>10</v>
      </c>
      <c r="AI91" s="173">
        <f>+AI82</f>
        <v>0</v>
      </c>
      <c r="AJ91" s="240">
        <f>+AJ82</f>
        <v>0</v>
      </c>
      <c r="AK91" s="155"/>
      <c r="AL91" s="155"/>
      <c r="AM91" s="173">
        <f>SUM(AM81)</f>
        <v>0</v>
      </c>
      <c r="AN91" s="173">
        <f>+AN81</f>
        <v>0</v>
      </c>
      <c r="AO91" s="240">
        <f>+AO81</f>
        <v>0</v>
      </c>
    </row>
    <row r="92" spans="1:41" x14ac:dyDescent="0.2">
      <c r="A92" s="221"/>
      <c r="B92" s="155"/>
      <c r="C92" s="217"/>
      <c r="D92" s="217"/>
      <c r="E92" s="217"/>
      <c r="F92" s="217"/>
      <c r="G92" s="217"/>
      <c r="H92" s="217"/>
      <c r="I92" s="217"/>
      <c r="J92" s="217"/>
      <c r="K92" s="217"/>
      <c r="L92" s="155"/>
      <c r="M92" s="218"/>
      <c r="N92" s="217"/>
      <c r="O92" s="217"/>
      <c r="P92" s="237"/>
      <c r="Q92" s="155"/>
      <c r="R92" s="218"/>
      <c r="S92" s="217"/>
      <c r="T92" s="217"/>
      <c r="U92" s="237"/>
      <c r="V92" s="217"/>
      <c r="W92" s="219"/>
      <c r="X92" s="217"/>
      <c r="Y92" s="217"/>
      <c r="Z92" s="237"/>
      <c r="AA92" s="217"/>
      <c r="AB92" s="217"/>
      <c r="AC92" s="217"/>
      <c r="AD92" s="217"/>
      <c r="AE92" s="237"/>
      <c r="AF92" s="155"/>
      <c r="AG92" s="218"/>
      <c r="AH92" s="155"/>
      <c r="AI92" s="155"/>
      <c r="AJ92" s="203"/>
      <c r="AK92" s="155"/>
      <c r="AL92" s="155"/>
      <c r="AM92" s="155"/>
      <c r="AN92" s="155"/>
    </row>
  </sheetData>
  <mergeCells count="12">
    <mergeCell ref="AF15:AH15"/>
    <mergeCell ref="AK15:AM15"/>
    <mergeCell ref="AF16:AG16"/>
    <mergeCell ref="AK16:AL16"/>
    <mergeCell ref="L15:N15"/>
    <mergeCell ref="Q15:S15"/>
    <mergeCell ref="L16:M16"/>
    <mergeCell ref="Q16:R16"/>
    <mergeCell ref="V16:W16"/>
    <mergeCell ref="AA16:AB16"/>
    <mergeCell ref="V15:X15"/>
    <mergeCell ref="AA15:AC15"/>
  </mergeCells>
  <phoneticPr fontId="3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E27" sqref="E27"/>
    </sheetView>
  </sheetViews>
  <sheetFormatPr defaultColWidth="9.140625" defaultRowHeight="12.75" x14ac:dyDescent="0.2"/>
  <cols>
    <col min="1" max="1" width="13.28515625" style="155" customWidth="1"/>
    <col min="2" max="7" width="9.140625" style="155"/>
    <col min="8" max="8" width="9.7109375" style="155" bestFit="1" customWidth="1"/>
    <col min="9" max="16384" width="9.140625" style="155"/>
  </cols>
  <sheetData>
    <row r="1" spans="1:15" x14ac:dyDescent="0.2">
      <c r="A1" s="154" t="s">
        <v>202</v>
      </c>
    </row>
    <row r="3" spans="1:15" x14ac:dyDescent="0.2">
      <c r="B3" s="159"/>
      <c r="C3" s="159"/>
    </row>
    <row r="4" spans="1:15" x14ac:dyDescent="0.2">
      <c r="A4" s="107" t="s">
        <v>190</v>
      </c>
      <c r="B4" s="108"/>
      <c r="C4" s="108"/>
      <c r="D4" s="109"/>
      <c r="E4" s="110"/>
      <c r="F4" s="109"/>
      <c r="G4" s="111"/>
      <c r="H4" s="112"/>
      <c r="I4" s="112"/>
      <c r="J4" s="111"/>
      <c r="K4" s="113"/>
      <c r="L4" s="111"/>
      <c r="M4" s="111"/>
      <c r="N4" s="111"/>
      <c r="O4" s="111" t="s">
        <v>0</v>
      </c>
    </row>
    <row r="5" spans="1:15" x14ac:dyDescent="0.2">
      <c r="A5" s="114" t="s">
        <v>1</v>
      </c>
      <c r="B5" s="115"/>
      <c r="C5" s="115" t="s">
        <v>2</v>
      </c>
      <c r="D5" s="115" t="s">
        <v>19</v>
      </c>
      <c r="E5" s="115" t="s">
        <v>3</v>
      </c>
      <c r="F5" s="115" t="s">
        <v>4</v>
      </c>
      <c r="G5" s="115" t="s">
        <v>5</v>
      </c>
      <c r="H5" s="115" t="s">
        <v>6</v>
      </c>
      <c r="I5" s="115" t="s">
        <v>7</v>
      </c>
      <c r="J5" s="115" t="s">
        <v>8</v>
      </c>
      <c r="K5" s="116" t="s">
        <v>9</v>
      </c>
      <c r="L5" s="115" t="s">
        <v>10</v>
      </c>
      <c r="M5" s="115" t="s">
        <v>21</v>
      </c>
      <c r="N5" s="115" t="s">
        <v>191</v>
      </c>
      <c r="O5" s="2" t="s">
        <v>0</v>
      </c>
    </row>
    <row r="6" spans="1:15" x14ac:dyDescent="0.2">
      <c r="A6" s="105">
        <v>39676</v>
      </c>
      <c r="B6" s="117" t="s">
        <v>12</v>
      </c>
      <c r="C6" s="158"/>
      <c r="D6" s="2"/>
      <c r="E6" s="118">
        <v>1.0999999999999999E-2</v>
      </c>
      <c r="F6" s="119">
        <f>E6*C6</f>
        <v>0</v>
      </c>
      <c r="G6" s="108">
        <f>+H6*F6</f>
        <v>0</v>
      </c>
      <c r="H6" s="120">
        <v>46</v>
      </c>
      <c r="I6" s="108">
        <v>305</v>
      </c>
      <c r="J6" s="108">
        <f>I6*(C6/1000)</f>
        <v>0</v>
      </c>
      <c r="K6" s="108" t="e">
        <f t="shared" ref="K6:K20" si="0">G6/(C6/1000)</f>
        <v>#DIV/0!</v>
      </c>
      <c r="L6" s="108">
        <f>G6-J6</f>
        <v>0</v>
      </c>
      <c r="M6" s="121" t="e">
        <f>J6/G6</f>
        <v>#DIV/0!</v>
      </c>
      <c r="N6" s="121" t="e">
        <f>L6/F6</f>
        <v>#DIV/0!</v>
      </c>
      <c r="O6" s="2" t="s">
        <v>0</v>
      </c>
    </row>
    <row r="7" spans="1:15" x14ac:dyDescent="0.2">
      <c r="A7" s="105">
        <v>39689</v>
      </c>
      <c r="B7" s="117" t="s">
        <v>195</v>
      </c>
      <c r="C7" s="158"/>
      <c r="D7" s="2"/>
      <c r="E7" s="118">
        <v>0.01</v>
      </c>
      <c r="F7" s="119">
        <f t="shared" ref="F7:F20" si="1">E7*C7</f>
        <v>0</v>
      </c>
      <c r="G7" s="108">
        <f t="shared" ref="G7:G20" si="2">+H7*F7</f>
        <v>0</v>
      </c>
      <c r="H7" s="120">
        <v>36.5</v>
      </c>
      <c r="I7" s="108">
        <v>305</v>
      </c>
      <c r="J7" s="108">
        <f t="shared" ref="J7:J20" si="3">I7*(C7/1000)</f>
        <v>0</v>
      </c>
      <c r="K7" s="108" t="e">
        <f t="shared" si="0"/>
        <v>#DIV/0!</v>
      </c>
      <c r="L7" s="108">
        <f>G7-J7</f>
        <v>0</v>
      </c>
      <c r="M7" s="121" t="e">
        <f>J7/G7</f>
        <v>#DIV/0!</v>
      </c>
      <c r="N7" s="121" t="e">
        <f>L7/F7</f>
        <v>#DIV/0!</v>
      </c>
      <c r="O7" s="2" t="s">
        <v>0</v>
      </c>
    </row>
    <row r="8" spans="1:15" x14ac:dyDescent="0.2">
      <c r="A8" s="105">
        <v>39701</v>
      </c>
      <c r="B8" s="122" t="s">
        <v>13</v>
      </c>
      <c r="C8" s="158"/>
      <c r="D8" s="2"/>
      <c r="E8" s="118">
        <v>1.2999999999999999E-2</v>
      </c>
      <c r="F8" s="119">
        <f t="shared" si="1"/>
        <v>0</v>
      </c>
      <c r="G8" s="108">
        <f t="shared" si="2"/>
        <v>0</v>
      </c>
      <c r="H8" s="120">
        <v>37</v>
      </c>
      <c r="I8" s="108">
        <v>305</v>
      </c>
      <c r="J8" s="108">
        <f t="shared" si="3"/>
        <v>0</v>
      </c>
      <c r="K8" s="108" t="e">
        <f t="shared" si="0"/>
        <v>#DIV/0!</v>
      </c>
      <c r="L8" s="108">
        <f>G8-J8</f>
        <v>0</v>
      </c>
      <c r="M8" s="121" t="e">
        <f>J8/G8</f>
        <v>#DIV/0!</v>
      </c>
      <c r="N8" s="121" t="e">
        <f>L8/F8</f>
        <v>#DIV/0!</v>
      </c>
      <c r="O8" s="2" t="s">
        <v>0</v>
      </c>
    </row>
    <row r="9" spans="1:15" x14ac:dyDescent="0.2">
      <c r="A9" s="105">
        <v>39726</v>
      </c>
      <c r="B9" s="122" t="s">
        <v>200</v>
      </c>
      <c r="C9" s="158"/>
      <c r="D9" s="2"/>
      <c r="E9" s="118">
        <v>1.2999999999999999E-2</v>
      </c>
      <c r="F9" s="119">
        <f t="shared" si="1"/>
        <v>0</v>
      </c>
      <c r="G9" s="108">
        <f t="shared" si="2"/>
        <v>0</v>
      </c>
      <c r="H9" s="120">
        <v>45</v>
      </c>
      <c r="I9" s="108">
        <v>305</v>
      </c>
      <c r="J9" s="108">
        <f t="shared" si="3"/>
        <v>0</v>
      </c>
      <c r="K9" s="108" t="e">
        <f t="shared" si="0"/>
        <v>#DIV/0!</v>
      </c>
      <c r="L9" s="108">
        <f>G9-J9</f>
        <v>0</v>
      </c>
      <c r="M9" s="121" t="e">
        <f>J9/G9</f>
        <v>#DIV/0!</v>
      </c>
      <c r="N9" s="121" t="e">
        <f>L9/F9</f>
        <v>#DIV/0!</v>
      </c>
      <c r="O9" s="2" t="s">
        <v>0</v>
      </c>
    </row>
    <row r="10" spans="1:15" x14ac:dyDescent="0.2">
      <c r="A10" s="105">
        <v>39774</v>
      </c>
      <c r="B10" s="117" t="s">
        <v>195</v>
      </c>
      <c r="C10" s="158"/>
      <c r="D10" s="2"/>
      <c r="E10" s="118">
        <v>1.4999999999999999E-2</v>
      </c>
      <c r="F10" s="119">
        <f t="shared" si="1"/>
        <v>0</v>
      </c>
      <c r="G10" s="108">
        <f t="shared" si="2"/>
        <v>0</v>
      </c>
      <c r="H10" s="120">
        <v>45</v>
      </c>
      <c r="I10" s="108">
        <v>305</v>
      </c>
      <c r="J10" s="108">
        <f t="shared" si="3"/>
        <v>0</v>
      </c>
      <c r="K10" s="108" t="e">
        <f t="shared" si="0"/>
        <v>#DIV/0!</v>
      </c>
      <c r="L10" s="108">
        <f t="shared" ref="L10:L17" si="4">G10-J10</f>
        <v>0</v>
      </c>
      <c r="M10" s="121" t="e">
        <f t="shared" ref="M10:M17" si="5">J10/G10</f>
        <v>#DIV/0!</v>
      </c>
      <c r="N10" s="121" t="e">
        <f t="shared" ref="N10:N17" si="6">L10/F10</f>
        <v>#DIV/0!</v>
      </c>
      <c r="O10" s="2" t="s">
        <v>0</v>
      </c>
    </row>
    <row r="11" spans="1:15" x14ac:dyDescent="0.2">
      <c r="A11" s="105">
        <v>39788</v>
      </c>
      <c r="B11" s="122" t="s">
        <v>13</v>
      </c>
      <c r="C11" s="158"/>
      <c r="D11" s="2"/>
      <c r="E11" s="118">
        <v>1.4999999999999999E-2</v>
      </c>
      <c r="F11" s="119">
        <f t="shared" si="1"/>
        <v>0</v>
      </c>
      <c r="G11" s="108">
        <f t="shared" si="2"/>
        <v>0</v>
      </c>
      <c r="H11" s="120">
        <v>40.5</v>
      </c>
      <c r="I11" s="108">
        <v>305</v>
      </c>
      <c r="J11" s="108">
        <f t="shared" si="3"/>
        <v>0</v>
      </c>
      <c r="K11" s="108" t="e">
        <f t="shared" si="0"/>
        <v>#DIV/0!</v>
      </c>
      <c r="L11" s="108">
        <f t="shared" si="4"/>
        <v>0</v>
      </c>
      <c r="M11" s="121" t="e">
        <f t="shared" si="5"/>
        <v>#DIV/0!</v>
      </c>
      <c r="N11" s="121" t="e">
        <f t="shared" si="6"/>
        <v>#DIV/0!</v>
      </c>
      <c r="O11" s="2" t="s">
        <v>0</v>
      </c>
    </row>
    <row r="12" spans="1:15" x14ac:dyDescent="0.2">
      <c r="A12" s="105">
        <v>39802</v>
      </c>
      <c r="B12" s="122" t="s">
        <v>14</v>
      </c>
      <c r="C12" s="158"/>
      <c r="D12" s="2"/>
      <c r="E12" s="118">
        <v>1.55E-2</v>
      </c>
      <c r="F12" s="119">
        <f t="shared" si="1"/>
        <v>0</v>
      </c>
      <c r="G12" s="108">
        <f t="shared" si="2"/>
        <v>0</v>
      </c>
      <c r="H12" s="120">
        <v>40.5</v>
      </c>
      <c r="I12" s="108">
        <v>305</v>
      </c>
      <c r="J12" s="108">
        <f t="shared" si="3"/>
        <v>0</v>
      </c>
      <c r="K12" s="108" t="e">
        <f t="shared" si="0"/>
        <v>#DIV/0!</v>
      </c>
      <c r="L12" s="108">
        <f t="shared" si="4"/>
        <v>0</v>
      </c>
      <c r="M12" s="121" t="e">
        <f t="shared" si="5"/>
        <v>#DIV/0!</v>
      </c>
      <c r="N12" s="121" t="e">
        <f t="shared" si="6"/>
        <v>#DIV/0!</v>
      </c>
      <c r="O12" s="2" t="s">
        <v>0</v>
      </c>
    </row>
    <row r="13" spans="1:15" x14ac:dyDescent="0.2">
      <c r="A13" s="105">
        <v>39839</v>
      </c>
      <c r="B13" s="122" t="s">
        <v>194</v>
      </c>
      <c r="C13" s="158"/>
      <c r="D13" s="2"/>
      <c r="E13" s="118">
        <v>1.6E-2</v>
      </c>
      <c r="F13" s="119">
        <f t="shared" si="1"/>
        <v>0</v>
      </c>
      <c r="G13" s="108">
        <f t="shared" si="2"/>
        <v>0</v>
      </c>
      <c r="H13" s="120">
        <v>40.5</v>
      </c>
      <c r="I13" s="108">
        <v>305</v>
      </c>
      <c r="J13" s="108">
        <f t="shared" si="3"/>
        <v>0</v>
      </c>
      <c r="K13" s="108" t="e">
        <f t="shared" si="0"/>
        <v>#DIV/0!</v>
      </c>
      <c r="L13" s="108">
        <f t="shared" si="4"/>
        <v>0</v>
      </c>
      <c r="M13" s="121" t="e">
        <f t="shared" si="5"/>
        <v>#DIV/0!</v>
      </c>
      <c r="N13" s="121" t="e">
        <f t="shared" si="6"/>
        <v>#DIV/0!</v>
      </c>
      <c r="O13" s="2" t="s">
        <v>0</v>
      </c>
    </row>
    <row r="14" spans="1:15" x14ac:dyDescent="0.2">
      <c r="A14" s="105">
        <v>39870</v>
      </c>
      <c r="B14" s="117" t="s">
        <v>195</v>
      </c>
      <c r="C14" s="158"/>
      <c r="D14" s="2"/>
      <c r="E14" s="118">
        <v>0.01</v>
      </c>
      <c r="F14" s="119">
        <f t="shared" si="1"/>
        <v>0</v>
      </c>
      <c r="G14" s="108">
        <f t="shared" si="2"/>
        <v>0</v>
      </c>
      <c r="H14" s="120">
        <v>40.5</v>
      </c>
      <c r="I14" s="108">
        <v>305</v>
      </c>
      <c r="J14" s="108">
        <f t="shared" si="3"/>
        <v>0</v>
      </c>
      <c r="K14" s="108" t="e">
        <f t="shared" si="0"/>
        <v>#DIV/0!</v>
      </c>
      <c r="L14" s="108">
        <f t="shared" si="4"/>
        <v>0</v>
      </c>
      <c r="M14" s="121" t="e">
        <f t="shared" si="5"/>
        <v>#DIV/0!</v>
      </c>
      <c r="N14" s="121" t="e">
        <f t="shared" si="6"/>
        <v>#DIV/0!</v>
      </c>
      <c r="O14" s="2" t="s">
        <v>0</v>
      </c>
    </row>
    <row r="15" spans="1:15" x14ac:dyDescent="0.2">
      <c r="A15" s="105">
        <v>39890</v>
      </c>
      <c r="B15" s="122" t="s">
        <v>13</v>
      </c>
      <c r="C15" s="158"/>
      <c r="D15" s="2"/>
      <c r="E15" s="118">
        <v>1.0999999999999999E-2</v>
      </c>
      <c r="F15" s="119">
        <f t="shared" si="1"/>
        <v>0</v>
      </c>
      <c r="G15" s="108">
        <f t="shared" si="2"/>
        <v>0</v>
      </c>
      <c r="H15" s="120">
        <v>40.5</v>
      </c>
      <c r="I15" s="108">
        <v>305</v>
      </c>
      <c r="J15" s="108">
        <f t="shared" si="3"/>
        <v>0</v>
      </c>
      <c r="K15" s="108" t="e">
        <f t="shared" si="0"/>
        <v>#DIV/0!</v>
      </c>
      <c r="L15" s="108">
        <f t="shared" si="4"/>
        <v>0</v>
      </c>
      <c r="M15" s="121" t="e">
        <f t="shared" si="5"/>
        <v>#DIV/0!</v>
      </c>
      <c r="N15" s="121" t="e">
        <f t="shared" si="6"/>
        <v>#DIV/0!</v>
      </c>
      <c r="O15" s="2" t="s">
        <v>0</v>
      </c>
    </row>
    <row r="16" spans="1:15" x14ac:dyDescent="0.2">
      <c r="A16" s="105">
        <v>39902</v>
      </c>
      <c r="B16" s="122" t="s">
        <v>14</v>
      </c>
      <c r="C16" s="160"/>
      <c r="D16" s="2"/>
      <c r="E16" s="118">
        <v>0.01</v>
      </c>
      <c r="F16" s="119">
        <f t="shared" si="1"/>
        <v>0</v>
      </c>
      <c r="G16" s="108">
        <f t="shared" si="2"/>
        <v>0</v>
      </c>
      <c r="H16" s="120">
        <v>40.5</v>
      </c>
      <c r="I16" s="108">
        <v>305</v>
      </c>
      <c r="J16" s="108">
        <f t="shared" si="3"/>
        <v>0</v>
      </c>
      <c r="K16" s="108" t="e">
        <f t="shared" si="0"/>
        <v>#DIV/0!</v>
      </c>
      <c r="L16" s="108">
        <f t="shared" si="4"/>
        <v>0</v>
      </c>
      <c r="M16" s="121" t="e">
        <f t="shared" si="5"/>
        <v>#DIV/0!</v>
      </c>
      <c r="N16" s="121" t="e">
        <f t="shared" si="6"/>
        <v>#DIV/0!</v>
      </c>
      <c r="O16" s="2" t="s">
        <v>0</v>
      </c>
    </row>
    <row r="17" spans="1:15" x14ac:dyDescent="0.2">
      <c r="A17" s="105">
        <v>39934</v>
      </c>
      <c r="B17" s="122" t="s">
        <v>194</v>
      </c>
      <c r="C17" s="158"/>
      <c r="D17" s="2"/>
      <c r="E17" s="118">
        <v>1.0999999999999999E-2</v>
      </c>
      <c r="F17" s="119">
        <f t="shared" si="1"/>
        <v>0</v>
      </c>
      <c r="G17" s="108">
        <f t="shared" si="2"/>
        <v>0</v>
      </c>
      <c r="H17" s="120">
        <v>40.5</v>
      </c>
      <c r="I17" s="108">
        <v>305</v>
      </c>
      <c r="J17" s="108">
        <f t="shared" si="3"/>
        <v>0</v>
      </c>
      <c r="K17" s="108" t="e">
        <f t="shared" si="0"/>
        <v>#DIV/0!</v>
      </c>
      <c r="L17" s="108">
        <f t="shared" si="4"/>
        <v>0</v>
      </c>
      <c r="M17" s="121" t="e">
        <f t="shared" si="5"/>
        <v>#DIV/0!</v>
      </c>
      <c r="N17" s="121" t="e">
        <f t="shared" si="6"/>
        <v>#DIV/0!</v>
      </c>
      <c r="O17" s="2" t="s">
        <v>0</v>
      </c>
    </row>
    <row r="18" spans="1:15" x14ac:dyDescent="0.2">
      <c r="A18" s="105">
        <v>39948</v>
      </c>
      <c r="B18" s="122" t="s">
        <v>12</v>
      </c>
      <c r="C18" s="158"/>
      <c r="D18" s="2"/>
      <c r="E18" s="118">
        <v>1.0999999999999999E-2</v>
      </c>
      <c r="F18" s="119">
        <f t="shared" si="1"/>
        <v>0</v>
      </c>
      <c r="G18" s="108">
        <f t="shared" si="2"/>
        <v>0</v>
      </c>
      <c r="H18" s="120">
        <v>40.5</v>
      </c>
      <c r="I18" s="108">
        <v>305</v>
      </c>
      <c r="J18" s="108">
        <f t="shared" si="3"/>
        <v>0</v>
      </c>
      <c r="K18" s="108" t="e">
        <f t="shared" si="0"/>
        <v>#DIV/0!</v>
      </c>
      <c r="L18" s="108">
        <f>G18-J18</f>
        <v>0</v>
      </c>
      <c r="M18" s="121" t="e">
        <f>J18/G18</f>
        <v>#DIV/0!</v>
      </c>
      <c r="N18" s="121" t="e">
        <f>L18/F18</f>
        <v>#DIV/0!</v>
      </c>
      <c r="O18" s="2" t="s">
        <v>0</v>
      </c>
    </row>
    <row r="19" spans="1:15" x14ac:dyDescent="0.2">
      <c r="A19" s="105">
        <v>39975</v>
      </c>
      <c r="B19" s="106" t="s">
        <v>196</v>
      </c>
      <c r="C19" s="158"/>
      <c r="D19" s="2"/>
      <c r="E19" s="118">
        <v>1.2E-2</v>
      </c>
      <c r="F19" s="119">
        <f t="shared" si="1"/>
        <v>0</v>
      </c>
      <c r="G19" s="108">
        <f t="shared" si="2"/>
        <v>0</v>
      </c>
      <c r="H19" s="120">
        <v>40.5</v>
      </c>
      <c r="I19" s="108">
        <v>305</v>
      </c>
      <c r="J19" s="108">
        <f t="shared" si="3"/>
        <v>0</v>
      </c>
      <c r="K19" s="108" t="e">
        <f t="shared" si="0"/>
        <v>#DIV/0!</v>
      </c>
      <c r="L19" s="108">
        <f>G19-J19</f>
        <v>0</v>
      </c>
      <c r="M19" s="121" t="e">
        <f>J19/G19</f>
        <v>#DIV/0!</v>
      </c>
      <c r="N19" s="121" t="e">
        <f>L19/F19</f>
        <v>#DIV/0!</v>
      </c>
      <c r="O19" s="2" t="s">
        <v>0</v>
      </c>
    </row>
    <row r="20" spans="1:15" x14ac:dyDescent="0.2">
      <c r="A20" s="105">
        <v>39993</v>
      </c>
      <c r="B20" s="123" t="s">
        <v>14</v>
      </c>
      <c r="C20" s="158"/>
      <c r="D20" s="2"/>
      <c r="E20" s="118">
        <v>1.2E-2</v>
      </c>
      <c r="F20" s="119">
        <f t="shared" si="1"/>
        <v>0</v>
      </c>
      <c r="G20" s="108">
        <f t="shared" si="2"/>
        <v>0</v>
      </c>
      <c r="H20" s="120">
        <v>40.5</v>
      </c>
      <c r="I20" s="108">
        <v>305</v>
      </c>
      <c r="J20" s="108">
        <f t="shared" si="3"/>
        <v>0</v>
      </c>
      <c r="K20" s="108" t="e">
        <f t="shared" si="0"/>
        <v>#DIV/0!</v>
      </c>
      <c r="L20" s="108">
        <f>G20-J20</f>
        <v>0</v>
      </c>
      <c r="M20" s="121" t="e">
        <f>J20/G20</f>
        <v>#DIV/0!</v>
      </c>
      <c r="N20" s="121" t="e">
        <f>L20/F20</f>
        <v>#DIV/0!</v>
      </c>
      <c r="O20" s="2" t="s">
        <v>0</v>
      </c>
    </row>
    <row r="21" spans="1:15" x14ac:dyDescent="0.2">
      <c r="A21" s="124" t="s">
        <v>15</v>
      </c>
      <c r="B21" s="125"/>
      <c r="C21" s="126">
        <f>SUM(C6:C20)</f>
        <v>0</v>
      </c>
      <c r="D21" s="126"/>
      <c r="E21" s="127" t="e">
        <f>F21/C21</f>
        <v>#DIV/0!</v>
      </c>
      <c r="F21" s="126">
        <f>SUM(F6:F20)</f>
        <v>0</v>
      </c>
      <c r="G21" s="128">
        <f>SUM(G6:G20)</f>
        <v>0</v>
      </c>
      <c r="H21" s="129" t="e">
        <f>G21/F21</f>
        <v>#DIV/0!</v>
      </c>
      <c r="I21" s="130" t="e">
        <f>J21/(C21/1000)</f>
        <v>#DIV/0!</v>
      </c>
      <c r="J21" s="128">
        <f>SUM(J6:J20)</f>
        <v>0</v>
      </c>
      <c r="K21" s="128" t="e">
        <f>G21/(C21/1000)</f>
        <v>#DIV/0!</v>
      </c>
      <c r="L21" s="128">
        <f>SUM(L6:L20)</f>
        <v>0</v>
      </c>
      <c r="M21" s="131" t="e">
        <f>J21/G21</f>
        <v>#DIV/0!</v>
      </c>
      <c r="N21" s="131" t="e">
        <f>L21/F21</f>
        <v>#DIV/0!</v>
      </c>
      <c r="O21" s="2" t="s">
        <v>0</v>
      </c>
    </row>
    <row r="22" spans="1:15" x14ac:dyDescent="0.2">
      <c r="A22" s="107"/>
      <c r="B22" s="125"/>
      <c r="C22" s="132"/>
      <c r="D22" s="132"/>
      <c r="E22" s="133"/>
      <c r="F22" s="132"/>
      <c r="G22" s="134"/>
      <c r="H22" s="134"/>
      <c r="I22" s="135"/>
      <c r="J22" s="136"/>
      <c r="K22" s="134"/>
      <c r="L22" s="134"/>
      <c r="M22" s="137"/>
      <c r="N22" s="137"/>
      <c r="O22" s="2"/>
    </row>
    <row r="23" spans="1:15" x14ac:dyDescent="0.2">
      <c r="A23" s="107" t="s">
        <v>192</v>
      </c>
      <c r="B23" s="125"/>
      <c r="C23" s="132">
        <f>+C21+C2</f>
        <v>0</v>
      </c>
      <c r="D23" s="132"/>
      <c r="E23" s="127" t="e">
        <f>F23/C23</f>
        <v>#DIV/0!</v>
      </c>
      <c r="F23" s="132">
        <f>+F21+F2</f>
        <v>0</v>
      </c>
      <c r="G23" s="134">
        <f>+G21+G2</f>
        <v>0</v>
      </c>
      <c r="H23" s="129" t="e">
        <f>G23/F23</f>
        <v>#DIV/0!</v>
      </c>
      <c r="I23" s="130" t="e">
        <f>J23/(C23/1000)</f>
        <v>#DIV/0!</v>
      </c>
      <c r="J23" s="128">
        <f>+J21+J2</f>
        <v>0</v>
      </c>
      <c r="K23" s="134"/>
      <c r="L23" s="128">
        <f>SUM(L8:L22)</f>
        <v>0</v>
      </c>
      <c r="M23" s="131" t="e">
        <f>J23/G23</f>
        <v>#DIV/0!</v>
      </c>
      <c r="N23" s="131" t="e">
        <f>L23/F23</f>
        <v>#DIV/0!</v>
      </c>
      <c r="O23" s="2"/>
    </row>
    <row r="24" spans="1:15" x14ac:dyDescent="0.2">
      <c r="A24" s="107"/>
      <c r="B24" s="138"/>
      <c r="C24" s="132"/>
      <c r="D24" s="132"/>
      <c r="E24" s="133"/>
      <c r="F24" s="132"/>
      <c r="G24" s="134"/>
      <c r="H24" s="134"/>
      <c r="I24" s="135"/>
      <c r="J24" s="139"/>
      <c r="K24" s="134"/>
      <c r="L24" s="134"/>
      <c r="M24" s="137"/>
      <c r="N24" s="137"/>
      <c r="O24" s="2"/>
    </row>
    <row r="25" spans="1:15" x14ac:dyDescent="0.2">
      <c r="A25" s="107" t="s">
        <v>201</v>
      </c>
      <c r="B25" s="115" t="s">
        <v>11</v>
      </c>
      <c r="C25" s="140"/>
      <c r="D25" s="140"/>
      <c r="E25" s="140"/>
      <c r="F25" s="140"/>
      <c r="G25" s="140"/>
      <c r="H25" s="140"/>
      <c r="I25" s="112"/>
      <c r="J25" s="108"/>
      <c r="K25" s="113"/>
      <c r="L25" s="111"/>
      <c r="M25" s="111"/>
      <c r="N25" s="111"/>
      <c r="O25" s="2" t="s">
        <v>0</v>
      </c>
    </row>
    <row r="26" spans="1:15" x14ac:dyDescent="0.2">
      <c r="A26" s="114" t="s">
        <v>1</v>
      </c>
      <c r="B26" s="2"/>
      <c r="C26" s="115" t="s">
        <v>2</v>
      </c>
      <c r="D26" s="115" t="s">
        <v>19</v>
      </c>
      <c r="E26" s="115" t="s">
        <v>3</v>
      </c>
      <c r="F26" s="115" t="s">
        <v>4</v>
      </c>
      <c r="G26" s="115" t="s">
        <v>5</v>
      </c>
      <c r="H26" s="115" t="s">
        <v>6</v>
      </c>
      <c r="I26" s="115" t="s">
        <v>7</v>
      </c>
      <c r="J26" s="115" t="s">
        <v>8</v>
      </c>
      <c r="K26" s="116" t="s">
        <v>9</v>
      </c>
      <c r="L26" s="115" t="s">
        <v>10</v>
      </c>
      <c r="M26" s="115" t="s">
        <v>21</v>
      </c>
      <c r="N26" s="115" t="s">
        <v>191</v>
      </c>
      <c r="O26" s="2" t="s">
        <v>0</v>
      </c>
    </row>
    <row r="27" spans="1:15" x14ac:dyDescent="0.2">
      <c r="A27" s="105">
        <v>39696</v>
      </c>
      <c r="B27" s="2" t="s">
        <v>197</v>
      </c>
      <c r="C27" s="158"/>
      <c r="D27" s="2"/>
      <c r="E27" s="118">
        <v>1.2999999999999999E-2</v>
      </c>
      <c r="F27" s="141">
        <f t="shared" ref="F27:F33" si="7">+E27*C27</f>
        <v>0</v>
      </c>
      <c r="G27" s="108">
        <f t="shared" ref="G27:G33" si="8">+H27*F27</f>
        <v>0</v>
      </c>
      <c r="H27" s="142">
        <v>195</v>
      </c>
      <c r="I27" s="108">
        <v>305</v>
      </c>
      <c r="J27" s="108">
        <f t="shared" ref="J27:J33" si="9">I27*(C27/1000)</f>
        <v>0</v>
      </c>
      <c r="K27" s="108" t="e">
        <f>G27/(C27/1000)</f>
        <v>#DIV/0!</v>
      </c>
      <c r="L27" s="108">
        <f>G27-J27</f>
        <v>0</v>
      </c>
      <c r="M27" s="121" t="e">
        <f>J27/G27</f>
        <v>#DIV/0!</v>
      </c>
      <c r="N27" s="121" t="e">
        <f>L27/F27</f>
        <v>#DIV/0!</v>
      </c>
      <c r="O27" s="2" t="s">
        <v>0</v>
      </c>
    </row>
    <row r="28" spans="1:15" x14ac:dyDescent="0.2">
      <c r="A28" s="105">
        <v>39710</v>
      </c>
      <c r="B28" s="2" t="s">
        <v>198</v>
      </c>
      <c r="C28" s="158"/>
      <c r="D28" s="2"/>
      <c r="E28" s="118"/>
      <c r="F28" s="141">
        <f t="shared" si="7"/>
        <v>0</v>
      </c>
      <c r="G28" s="108">
        <f t="shared" si="8"/>
        <v>0</v>
      </c>
      <c r="H28" s="142"/>
      <c r="I28" s="108">
        <v>305</v>
      </c>
      <c r="J28" s="108">
        <f t="shared" si="9"/>
        <v>0</v>
      </c>
      <c r="K28" s="108" t="e">
        <f>G28/(C28/1000)</f>
        <v>#DIV/0!</v>
      </c>
      <c r="L28" s="108">
        <f>G28-J28</f>
        <v>0</v>
      </c>
      <c r="M28" s="121" t="e">
        <f>J28/G28</f>
        <v>#DIV/0!</v>
      </c>
      <c r="N28" s="121" t="e">
        <f>L28/F28</f>
        <v>#DIV/0!</v>
      </c>
      <c r="O28" s="2" t="s">
        <v>0</v>
      </c>
    </row>
    <row r="29" spans="1:15" x14ac:dyDescent="0.2">
      <c r="A29" s="105">
        <v>39872</v>
      </c>
      <c r="B29" s="2" t="s">
        <v>197</v>
      </c>
      <c r="C29" s="160"/>
      <c r="D29" s="2"/>
      <c r="E29" s="118">
        <v>8.9999999999999993E-3</v>
      </c>
      <c r="F29" s="141">
        <f t="shared" si="7"/>
        <v>0</v>
      </c>
      <c r="G29" s="108">
        <f t="shared" si="8"/>
        <v>0</v>
      </c>
      <c r="H29" s="142">
        <v>220</v>
      </c>
      <c r="I29" s="108">
        <v>305</v>
      </c>
      <c r="J29" s="108">
        <f t="shared" si="9"/>
        <v>0</v>
      </c>
      <c r="K29" s="108" t="e">
        <f t="shared" ref="K29:K34" si="10">G29/(C29/1000)</f>
        <v>#DIV/0!</v>
      </c>
      <c r="L29" s="108">
        <f t="shared" ref="L29:L34" si="11">G29-J29</f>
        <v>0</v>
      </c>
      <c r="M29" s="121" t="e">
        <f t="shared" ref="M29:M34" si="12">J29/G29</f>
        <v>#DIV/0!</v>
      </c>
      <c r="N29" s="121" t="e">
        <f t="shared" ref="N29:N34" si="13">L29/F29</f>
        <v>#DIV/0!</v>
      </c>
      <c r="O29" s="2"/>
    </row>
    <row r="30" spans="1:15" x14ac:dyDescent="0.2">
      <c r="A30" s="105">
        <v>39884</v>
      </c>
      <c r="B30" s="2" t="s">
        <v>198</v>
      </c>
      <c r="C30" s="158"/>
      <c r="D30" s="2"/>
      <c r="E30" s="118">
        <v>6.0000000000000001E-3</v>
      </c>
      <c r="F30" s="141">
        <f t="shared" si="7"/>
        <v>0</v>
      </c>
      <c r="G30" s="108">
        <f t="shared" si="8"/>
        <v>0</v>
      </c>
      <c r="H30" s="142">
        <v>350</v>
      </c>
      <c r="I30" s="108">
        <v>305</v>
      </c>
      <c r="J30" s="108">
        <f t="shared" si="9"/>
        <v>0</v>
      </c>
      <c r="K30" s="108" t="e">
        <f t="shared" si="10"/>
        <v>#DIV/0!</v>
      </c>
      <c r="L30" s="108">
        <f t="shared" si="11"/>
        <v>0</v>
      </c>
      <c r="M30" s="121" t="e">
        <f t="shared" si="12"/>
        <v>#DIV/0!</v>
      </c>
      <c r="N30" s="121" t="e">
        <f t="shared" si="13"/>
        <v>#DIV/0!</v>
      </c>
      <c r="O30" s="2"/>
    </row>
    <row r="31" spans="1:15" x14ac:dyDescent="0.2">
      <c r="A31" s="105">
        <v>39919</v>
      </c>
      <c r="B31" s="2" t="s">
        <v>199</v>
      </c>
      <c r="C31" s="158"/>
      <c r="D31" s="2"/>
      <c r="E31" s="118">
        <v>2.1999999999999999E-2</v>
      </c>
      <c r="F31" s="141">
        <f t="shared" si="7"/>
        <v>0</v>
      </c>
      <c r="G31" s="108">
        <f t="shared" si="8"/>
        <v>0</v>
      </c>
      <c r="H31" s="142">
        <v>63</v>
      </c>
      <c r="I31" s="108">
        <v>305</v>
      </c>
      <c r="J31" s="108">
        <f t="shared" si="9"/>
        <v>0</v>
      </c>
      <c r="K31" s="108" t="e">
        <f t="shared" si="10"/>
        <v>#DIV/0!</v>
      </c>
      <c r="L31" s="108">
        <f t="shared" si="11"/>
        <v>0</v>
      </c>
      <c r="M31" s="121" t="e">
        <f t="shared" si="12"/>
        <v>#DIV/0!</v>
      </c>
      <c r="N31" s="121" t="e">
        <f t="shared" si="13"/>
        <v>#DIV/0!</v>
      </c>
      <c r="O31" s="2" t="s">
        <v>0</v>
      </c>
    </row>
    <row r="32" spans="1:15" x14ac:dyDescent="0.2">
      <c r="A32" s="143">
        <v>39957</v>
      </c>
      <c r="B32" s="2" t="s">
        <v>197</v>
      </c>
      <c r="C32" s="158"/>
      <c r="D32" s="2"/>
      <c r="E32" s="118">
        <v>0.01</v>
      </c>
      <c r="F32" s="141">
        <f t="shared" si="7"/>
        <v>0</v>
      </c>
      <c r="G32" s="108">
        <f t="shared" si="8"/>
        <v>0</v>
      </c>
      <c r="H32" s="142">
        <v>160</v>
      </c>
      <c r="I32" s="108">
        <v>305</v>
      </c>
      <c r="J32" s="108">
        <f t="shared" si="9"/>
        <v>0</v>
      </c>
      <c r="K32" s="108" t="e">
        <f t="shared" si="10"/>
        <v>#DIV/0!</v>
      </c>
      <c r="L32" s="108">
        <f t="shared" si="11"/>
        <v>0</v>
      </c>
      <c r="M32" s="121" t="e">
        <f t="shared" si="12"/>
        <v>#DIV/0!</v>
      </c>
      <c r="N32" s="121" t="e">
        <f t="shared" si="13"/>
        <v>#DIV/0!</v>
      </c>
      <c r="O32" s="2" t="s">
        <v>0</v>
      </c>
    </row>
    <row r="33" spans="1:15" x14ac:dyDescent="0.2">
      <c r="A33" s="156">
        <v>39971</v>
      </c>
      <c r="B33" s="144" t="s">
        <v>198</v>
      </c>
      <c r="C33" s="158"/>
      <c r="D33" s="2"/>
      <c r="E33" s="118">
        <v>0.01</v>
      </c>
      <c r="F33" s="141">
        <f t="shared" si="7"/>
        <v>0</v>
      </c>
      <c r="G33" s="108">
        <f t="shared" si="8"/>
        <v>0</v>
      </c>
      <c r="H33" s="142">
        <v>160</v>
      </c>
      <c r="I33" s="108">
        <v>305</v>
      </c>
      <c r="J33" s="108">
        <f t="shared" si="9"/>
        <v>0</v>
      </c>
      <c r="K33" s="108" t="e">
        <f t="shared" si="10"/>
        <v>#DIV/0!</v>
      </c>
      <c r="L33" s="108">
        <f t="shared" si="11"/>
        <v>0</v>
      </c>
      <c r="M33" s="121" t="e">
        <f t="shared" si="12"/>
        <v>#DIV/0!</v>
      </c>
      <c r="N33" s="121" t="e">
        <f t="shared" si="13"/>
        <v>#DIV/0!</v>
      </c>
      <c r="O33" s="2" t="s">
        <v>0</v>
      </c>
    </row>
    <row r="34" spans="1:15" x14ac:dyDescent="0.2">
      <c r="A34" s="145" t="s">
        <v>189</v>
      </c>
      <c r="B34" s="157"/>
      <c r="C34" s="126">
        <f>SUM(C27:C33)</f>
        <v>0</v>
      </c>
      <c r="D34" s="126"/>
      <c r="E34" s="127" t="e">
        <f>F34/C34</f>
        <v>#DIV/0!</v>
      </c>
      <c r="F34" s="126">
        <f>SUM(F27:F33)</f>
        <v>0</v>
      </c>
      <c r="G34" s="130">
        <f>SUM(G27:G33)</f>
        <v>0</v>
      </c>
      <c r="H34" s="131" t="e">
        <f>G34/F34</f>
        <v>#DIV/0!</v>
      </c>
      <c r="I34" s="130" t="e">
        <f>J34/(C34/1000)</f>
        <v>#DIV/0!</v>
      </c>
      <c r="J34" s="130">
        <f>SUM(J27:J33)</f>
        <v>0</v>
      </c>
      <c r="K34" s="128" t="e">
        <f t="shared" si="10"/>
        <v>#DIV/0!</v>
      </c>
      <c r="L34" s="128">
        <f t="shared" si="11"/>
        <v>0</v>
      </c>
      <c r="M34" s="131" t="e">
        <f t="shared" si="12"/>
        <v>#DIV/0!</v>
      </c>
      <c r="N34" s="131" t="e">
        <f t="shared" si="13"/>
        <v>#DIV/0!</v>
      </c>
      <c r="O34" s="2" t="s">
        <v>0</v>
      </c>
    </row>
    <row r="35" spans="1:15" x14ac:dyDescent="0.2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2"/>
    </row>
    <row r="36" spans="1:15" ht="13.5" thickBot="1" x14ac:dyDescent="0.25">
      <c r="A36" s="146" t="s">
        <v>193</v>
      </c>
      <c r="B36" s="146"/>
      <c r="C36" s="147">
        <f>+C34+C23</f>
        <v>0</v>
      </c>
      <c r="D36" s="146"/>
      <c r="E36" s="148" t="e">
        <f>F36/C36</f>
        <v>#DIV/0!</v>
      </c>
      <c r="F36" s="147">
        <f>+F34+F23</f>
        <v>0</v>
      </c>
      <c r="G36" s="149">
        <f>+G34+G23</f>
        <v>0</v>
      </c>
      <c r="H36" s="150" t="e">
        <f>G36/F36</f>
        <v>#DIV/0!</v>
      </c>
      <c r="I36" s="151" t="e">
        <f>J36/(C36/1000)</f>
        <v>#DIV/0!</v>
      </c>
      <c r="J36" s="149">
        <f>+J34+J23</f>
        <v>0</v>
      </c>
      <c r="K36" s="152" t="e">
        <f>G36/(C36/1000)</f>
        <v>#DIV/0!</v>
      </c>
      <c r="L36" s="152">
        <f>G36-J36</f>
        <v>0</v>
      </c>
      <c r="M36" s="150" t="e">
        <f>J36/G36</f>
        <v>#DIV/0!</v>
      </c>
      <c r="N36" s="150" t="e">
        <f>L36/F36</f>
        <v>#DIV/0!</v>
      </c>
      <c r="O36" s="153"/>
    </row>
    <row r="37" spans="1:15" ht="13.5" thickTop="1" x14ac:dyDescent="0.2"/>
    <row r="39" spans="1:15" x14ac:dyDescent="0.2">
      <c r="A39" s="154" t="s">
        <v>204</v>
      </c>
    </row>
    <row r="40" spans="1:15" x14ac:dyDescent="0.2">
      <c r="A40" s="155" t="s">
        <v>205</v>
      </c>
    </row>
    <row r="41" spans="1:15" x14ac:dyDescent="0.2">
      <c r="A41" s="161" t="s">
        <v>208</v>
      </c>
    </row>
    <row r="42" spans="1:15" x14ac:dyDescent="0.2">
      <c r="A42" s="161"/>
    </row>
    <row r="44" spans="1:15" x14ac:dyDescent="0.2">
      <c r="A44" s="154" t="s">
        <v>212</v>
      </c>
    </row>
    <row r="45" spans="1:15" x14ac:dyDescent="0.2">
      <c r="A45" s="155" t="s">
        <v>206</v>
      </c>
    </row>
    <row r="46" spans="1:15" x14ac:dyDescent="0.2">
      <c r="A46" s="155" t="s">
        <v>207</v>
      </c>
    </row>
    <row r="49" spans="1:1" x14ac:dyDescent="0.2">
      <c r="A49" s="154" t="s">
        <v>203</v>
      </c>
    </row>
    <row r="50" spans="1:1" x14ac:dyDescent="0.2">
      <c r="A50" s="155" t="s">
        <v>210</v>
      </c>
    </row>
    <row r="51" spans="1:1" x14ac:dyDescent="0.2">
      <c r="A51" s="155" t="s">
        <v>209</v>
      </c>
    </row>
    <row r="53" spans="1:1" x14ac:dyDescent="0.2">
      <c r="A53" s="154" t="s">
        <v>211</v>
      </c>
    </row>
  </sheetData>
  <phoneticPr fontId="3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L10" sqref="L10:M41"/>
    </sheetView>
  </sheetViews>
  <sheetFormatPr defaultColWidth="9.140625" defaultRowHeight="12.75" x14ac:dyDescent="0.2"/>
  <cols>
    <col min="1" max="1" width="31.42578125" style="1" customWidth="1"/>
    <col min="2" max="2" width="21.7109375" style="1" customWidth="1"/>
    <col min="3" max="8" width="9.140625" style="1"/>
    <col min="9" max="9" width="6.140625" style="1" customWidth="1"/>
    <col min="10" max="10" width="8.140625" style="1" customWidth="1"/>
    <col min="11" max="16384" width="9.140625" style="1"/>
  </cols>
  <sheetData>
    <row r="1" spans="1:12" x14ac:dyDescent="0.2">
      <c r="A1" s="1" t="s">
        <v>17</v>
      </c>
      <c r="C1" s="6"/>
    </row>
    <row r="2" spans="1:12" x14ac:dyDescent="0.2">
      <c r="A2" s="7" t="s">
        <v>30</v>
      </c>
      <c r="F2" s="1" t="s">
        <v>187</v>
      </c>
    </row>
    <row r="3" spans="1:12" x14ac:dyDescent="0.2">
      <c r="A3" s="7"/>
      <c r="C3" s="1" t="s">
        <v>31</v>
      </c>
    </row>
    <row r="4" spans="1:12" x14ac:dyDescent="0.2">
      <c r="A4" s="1" t="s">
        <v>168</v>
      </c>
      <c r="C4" s="8"/>
      <c r="F4" s="9"/>
    </row>
    <row r="5" spans="1:12" x14ac:dyDescent="0.2">
      <c r="A5" s="1" t="s">
        <v>18</v>
      </c>
      <c r="B5" s="1" t="s">
        <v>19</v>
      </c>
      <c r="C5" s="6" t="s">
        <v>20</v>
      </c>
      <c r="D5" s="1" t="s">
        <v>4</v>
      </c>
      <c r="E5" s="1" t="s">
        <v>5</v>
      </c>
      <c r="F5" s="1" t="s">
        <v>3</v>
      </c>
      <c r="G5" s="1" t="s">
        <v>6</v>
      </c>
      <c r="H5" s="1" t="s">
        <v>9</v>
      </c>
      <c r="I5" s="1" t="s">
        <v>7</v>
      </c>
      <c r="J5" s="1" t="s">
        <v>8</v>
      </c>
      <c r="K5" s="1" t="s">
        <v>21</v>
      </c>
    </row>
    <row r="6" spans="1:12" x14ac:dyDescent="0.2">
      <c r="A6" s="1" t="s">
        <v>22</v>
      </c>
      <c r="B6" s="1" t="s">
        <v>36</v>
      </c>
      <c r="C6" s="6"/>
      <c r="E6" s="4"/>
      <c r="F6" s="10" t="e">
        <f t="shared" ref="F6:G10" si="0">D6/C6</f>
        <v>#DIV/0!</v>
      </c>
      <c r="G6" s="11" t="e">
        <f t="shared" si="0"/>
        <v>#DIV/0!</v>
      </c>
      <c r="H6" s="4" t="e">
        <f>E6/(C6/1000)</f>
        <v>#DIV/0!</v>
      </c>
      <c r="I6" s="4"/>
    </row>
    <row r="7" spans="1:12" x14ac:dyDescent="0.2">
      <c r="A7" s="1" t="s">
        <v>23</v>
      </c>
      <c r="B7" s="1" t="s">
        <v>37</v>
      </c>
      <c r="C7" s="6"/>
      <c r="E7" s="4"/>
      <c r="F7" s="10" t="e">
        <f t="shared" si="0"/>
        <v>#DIV/0!</v>
      </c>
      <c r="G7" s="11" t="e">
        <f t="shared" si="0"/>
        <v>#DIV/0!</v>
      </c>
      <c r="H7" s="4" t="e">
        <f>E7/(C7/1000)</f>
        <v>#DIV/0!</v>
      </c>
      <c r="I7" s="4"/>
    </row>
    <row r="8" spans="1:12" x14ac:dyDescent="0.2">
      <c r="A8" s="1" t="s">
        <v>24</v>
      </c>
      <c r="B8" s="1" t="s">
        <v>38</v>
      </c>
      <c r="C8" s="6"/>
      <c r="E8" s="4"/>
      <c r="F8" s="10" t="e">
        <f t="shared" si="0"/>
        <v>#DIV/0!</v>
      </c>
      <c r="G8" s="11" t="e">
        <f t="shared" si="0"/>
        <v>#DIV/0!</v>
      </c>
      <c r="H8" s="4" t="e">
        <f>E8/(C8/1000)</f>
        <v>#DIV/0!</v>
      </c>
      <c r="I8" s="4"/>
    </row>
    <row r="9" spans="1:12" x14ac:dyDescent="0.2">
      <c r="A9" s="1" t="s">
        <v>25</v>
      </c>
      <c r="B9" s="1" t="s">
        <v>39</v>
      </c>
      <c r="C9" s="6"/>
      <c r="E9" s="4"/>
      <c r="F9" s="10" t="e">
        <f t="shared" si="0"/>
        <v>#DIV/0!</v>
      </c>
      <c r="G9" s="11" t="e">
        <f t="shared" si="0"/>
        <v>#DIV/0!</v>
      </c>
      <c r="H9" s="4" t="e">
        <f>E9/(C9/1000)</f>
        <v>#DIV/0!</v>
      </c>
      <c r="I9" s="4"/>
      <c r="K9" s="11" t="e">
        <f>I9/H9</f>
        <v>#DIV/0!</v>
      </c>
    </row>
    <row r="10" spans="1:12" x14ac:dyDescent="0.2">
      <c r="A10" s="5" t="s">
        <v>169</v>
      </c>
      <c r="B10" s="5"/>
      <c r="C10" s="47">
        <f>SUM(C6:C9)</f>
        <v>0</v>
      </c>
      <c r="D10" s="47">
        <f>SUM(D6:D9)</f>
        <v>0</v>
      </c>
      <c r="E10" s="52">
        <f>SUM(E6:E9)</f>
        <v>0</v>
      </c>
      <c r="F10" s="53" t="e">
        <f t="shared" si="0"/>
        <v>#DIV/0!</v>
      </c>
      <c r="G10" s="54" t="e">
        <f t="shared" si="0"/>
        <v>#DIV/0!</v>
      </c>
      <c r="H10" s="52" t="e">
        <f>E10/(C10/1000)</f>
        <v>#DIV/0!</v>
      </c>
      <c r="I10" s="52"/>
      <c r="J10" s="5"/>
      <c r="K10" s="54" t="e">
        <f>I10/H10</f>
        <v>#DIV/0!</v>
      </c>
      <c r="L10" s="5"/>
    </row>
    <row r="11" spans="1:12" x14ac:dyDescent="0.2">
      <c r="C11" s="6"/>
      <c r="E11" s="4"/>
    </row>
    <row r="12" spans="1:12" x14ac:dyDescent="0.2">
      <c r="A12" s="1" t="s">
        <v>167</v>
      </c>
      <c r="C12" s="1" t="s">
        <v>35</v>
      </c>
      <c r="E12" s="4"/>
      <c r="F12" s="9"/>
    </row>
    <row r="13" spans="1:12" x14ac:dyDescent="0.2">
      <c r="A13" s="1" t="s">
        <v>18</v>
      </c>
      <c r="B13" s="1" t="s">
        <v>19</v>
      </c>
      <c r="C13" s="6" t="s">
        <v>20</v>
      </c>
      <c r="D13" s="1" t="s">
        <v>4</v>
      </c>
      <c r="E13" s="4" t="s">
        <v>5</v>
      </c>
      <c r="F13" s="1" t="s">
        <v>3</v>
      </c>
      <c r="G13" s="1" t="s">
        <v>6</v>
      </c>
      <c r="H13" s="1" t="s">
        <v>9</v>
      </c>
      <c r="I13" s="1" t="s">
        <v>7</v>
      </c>
      <c r="J13" s="1" t="s">
        <v>8</v>
      </c>
      <c r="K13" s="1" t="s">
        <v>21</v>
      </c>
    </row>
    <row r="14" spans="1:12" x14ac:dyDescent="0.2">
      <c r="A14" s="1" t="s">
        <v>22</v>
      </c>
      <c r="B14" s="1" t="s">
        <v>32</v>
      </c>
      <c r="C14" s="6"/>
      <c r="E14" s="4"/>
      <c r="F14" s="10" t="e">
        <f t="shared" ref="F14:G18" si="1">D14/C14</f>
        <v>#DIV/0!</v>
      </c>
      <c r="G14" s="11" t="e">
        <f t="shared" si="1"/>
        <v>#DIV/0!</v>
      </c>
      <c r="H14" s="4" t="e">
        <f>E14/(C14/1000)</f>
        <v>#DIV/0!</v>
      </c>
      <c r="I14" s="4"/>
      <c r="K14" s="11" t="e">
        <f>I14/H14</f>
        <v>#DIV/0!</v>
      </c>
    </row>
    <row r="15" spans="1:12" x14ac:dyDescent="0.2">
      <c r="A15" s="1" t="s">
        <v>23</v>
      </c>
      <c r="B15" s="1" t="s">
        <v>33</v>
      </c>
      <c r="C15" s="6"/>
      <c r="E15" s="4"/>
      <c r="F15" s="10" t="e">
        <f t="shared" si="1"/>
        <v>#DIV/0!</v>
      </c>
      <c r="G15" s="11" t="e">
        <f t="shared" si="1"/>
        <v>#DIV/0!</v>
      </c>
      <c r="H15" s="4" t="e">
        <f>E15/(C15/1000)</f>
        <v>#DIV/0!</v>
      </c>
      <c r="I15" s="4"/>
      <c r="K15" s="11"/>
    </row>
    <row r="16" spans="1:12" x14ac:dyDescent="0.2">
      <c r="A16" s="1" t="s">
        <v>24</v>
      </c>
      <c r="B16" s="1" t="s">
        <v>40</v>
      </c>
      <c r="C16" s="6"/>
      <c r="E16" s="4"/>
      <c r="F16" s="10" t="e">
        <f>D16/C16</f>
        <v>#DIV/0!</v>
      </c>
      <c r="G16" s="11" t="e">
        <f>E16/D16</f>
        <v>#DIV/0!</v>
      </c>
      <c r="H16" s="4" t="e">
        <f>E16/(C16/1000)</f>
        <v>#DIV/0!</v>
      </c>
      <c r="I16" s="4"/>
      <c r="K16" s="11"/>
    </row>
    <row r="17" spans="1:13" x14ac:dyDescent="0.2">
      <c r="A17" s="1" t="s">
        <v>25</v>
      </c>
      <c r="B17" s="1" t="s">
        <v>41</v>
      </c>
      <c r="C17" s="6"/>
      <c r="E17" s="4"/>
      <c r="F17" s="10" t="e">
        <f t="shared" si="1"/>
        <v>#DIV/0!</v>
      </c>
      <c r="G17" s="11" t="e">
        <f t="shared" si="1"/>
        <v>#DIV/0!</v>
      </c>
      <c r="H17" s="4" t="e">
        <f>E17/(C17/1000)</f>
        <v>#DIV/0!</v>
      </c>
      <c r="I17" s="4"/>
      <c r="K17" s="11" t="e">
        <f>I17/H17</f>
        <v>#DIV/0!</v>
      </c>
    </row>
    <row r="18" spans="1:13" x14ac:dyDescent="0.2">
      <c r="A18" s="48" t="s">
        <v>26</v>
      </c>
      <c r="B18" s="48"/>
      <c r="C18" s="44">
        <f>SUM(C14:C17)</f>
        <v>0</v>
      </c>
      <c r="D18" s="44">
        <f>SUM(D14:D17)</f>
        <v>0</v>
      </c>
      <c r="E18" s="49">
        <f>SUM(E14:E17)</f>
        <v>0</v>
      </c>
      <c r="F18" s="50" t="e">
        <f t="shared" si="1"/>
        <v>#DIV/0!</v>
      </c>
      <c r="G18" s="51" t="e">
        <f t="shared" si="1"/>
        <v>#DIV/0!</v>
      </c>
      <c r="H18" s="49" t="e">
        <f>E18/(C18/1000)</f>
        <v>#DIV/0!</v>
      </c>
      <c r="I18" s="49"/>
      <c r="J18" s="48"/>
      <c r="K18" s="51" t="e">
        <f>I18/H18</f>
        <v>#DIV/0!</v>
      </c>
      <c r="L18" s="48"/>
      <c r="M18" s="48"/>
    </row>
    <row r="19" spans="1:13" x14ac:dyDescent="0.2">
      <c r="C19" s="6"/>
    </row>
    <row r="20" spans="1:13" x14ac:dyDescent="0.2">
      <c r="A20" s="1" t="s">
        <v>42</v>
      </c>
      <c r="B20" s="1" t="s">
        <v>34</v>
      </c>
      <c r="C20" s="6">
        <f>+C18+C10</f>
        <v>0</v>
      </c>
      <c r="D20" s="6">
        <f>+D18+D10</f>
        <v>0</v>
      </c>
      <c r="E20" s="4">
        <f>+E18+E10</f>
        <v>0</v>
      </c>
      <c r="F20" s="10" t="e">
        <f>D20/C20</f>
        <v>#DIV/0!</v>
      </c>
      <c r="G20" s="11" t="e">
        <f>E20/D20</f>
        <v>#DIV/0!</v>
      </c>
      <c r="H20" s="4" t="e">
        <f>E20/(C20/1000)</f>
        <v>#DIV/0!</v>
      </c>
      <c r="I20" s="4"/>
    </row>
    <row r="22" spans="1:13" x14ac:dyDescent="0.2">
      <c r="A22" s="1" t="s">
        <v>170</v>
      </c>
      <c r="C22" s="1" t="s">
        <v>35</v>
      </c>
      <c r="D22" s="9">
        <v>39356</v>
      </c>
      <c r="E22" s="4"/>
      <c r="F22" s="9"/>
    </row>
    <row r="23" spans="1:13" x14ac:dyDescent="0.2">
      <c r="A23" s="1" t="s">
        <v>18</v>
      </c>
      <c r="B23" s="1" t="s">
        <v>19</v>
      </c>
      <c r="C23" s="6" t="s">
        <v>20</v>
      </c>
      <c r="D23" s="1" t="s">
        <v>4</v>
      </c>
      <c r="E23" s="4" t="s">
        <v>5</v>
      </c>
      <c r="F23" s="1" t="s">
        <v>3</v>
      </c>
      <c r="G23" s="1" t="s">
        <v>6</v>
      </c>
      <c r="H23" s="1" t="s">
        <v>9</v>
      </c>
      <c r="I23" s="1" t="s">
        <v>7</v>
      </c>
      <c r="J23" s="1" t="s">
        <v>8</v>
      </c>
    </row>
    <row r="24" spans="1:13" x14ac:dyDescent="0.2">
      <c r="A24" s="1" t="s">
        <v>22</v>
      </c>
      <c r="B24" s="1" t="s">
        <v>44</v>
      </c>
      <c r="C24" s="6"/>
      <c r="E24" s="4"/>
      <c r="F24" s="10" t="e">
        <f t="shared" ref="F24:G26" si="2">D24/C24</f>
        <v>#DIV/0!</v>
      </c>
      <c r="G24" s="11" t="e">
        <f t="shared" si="2"/>
        <v>#DIV/0!</v>
      </c>
      <c r="H24" s="4" t="e">
        <f>E24/(C24/1000)</f>
        <v>#DIV/0!</v>
      </c>
      <c r="I24" s="4"/>
    </row>
    <row r="25" spans="1:13" x14ac:dyDescent="0.2">
      <c r="A25" s="1" t="s">
        <v>23</v>
      </c>
      <c r="B25" s="1" t="s">
        <v>45</v>
      </c>
      <c r="C25" s="6"/>
      <c r="E25" s="4"/>
      <c r="F25" s="10" t="e">
        <f t="shared" si="2"/>
        <v>#DIV/0!</v>
      </c>
      <c r="G25" s="11" t="e">
        <f t="shared" si="2"/>
        <v>#DIV/0!</v>
      </c>
      <c r="H25" s="4" t="e">
        <f>E25/(C25/1000)</f>
        <v>#DIV/0!</v>
      </c>
      <c r="I25" s="4"/>
    </row>
    <row r="26" spans="1:13" x14ac:dyDescent="0.2">
      <c r="A26" s="5" t="s">
        <v>27</v>
      </c>
      <c r="B26" s="5"/>
      <c r="C26" s="47">
        <f>SUM(C24:C25)</f>
        <v>0</v>
      </c>
      <c r="D26" s="47">
        <f>SUM(D24:D25)</f>
        <v>0</v>
      </c>
      <c r="E26" s="52">
        <f>SUM(E24:E25)</f>
        <v>0</v>
      </c>
      <c r="F26" s="53" t="e">
        <f t="shared" si="2"/>
        <v>#DIV/0!</v>
      </c>
      <c r="G26" s="54" t="e">
        <f t="shared" si="2"/>
        <v>#DIV/0!</v>
      </c>
      <c r="H26" s="52" t="e">
        <f>E26/(C26/1000)</f>
        <v>#DIV/0!</v>
      </c>
      <c r="I26" s="52"/>
      <c r="J26" s="5"/>
      <c r="K26" s="5"/>
      <c r="L26" s="5"/>
    </row>
    <row r="28" spans="1:13" x14ac:dyDescent="0.2">
      <c r="A28" s="1" t="s">
        <v>171</v>
      </c>
      <c r="E28" s="4"/>
      <c r="F28" s="9"/>
    </row>
    <row r="29" spans="1:13" x14ac:dyDescent="0.2">
      <c r="A29" s="1" t="s">
        <v>18</v>
      </c>
      <c r="B29" s="1" t="s">
        <v>19</v>
      </c>
      <c r="C29" s="6" t="s">
        <v>20</v>
      </c>
      <c r="D29" s="1" t="s">
        <v>4</v>
      </c>
      <c r="E29" s="4" t="s">
        <v>5</v>
      </c>
      <c r="F29" s="1" t="s">
        <v>3</v>
      </c>
      <c r="G29" s="1" t="s">
        <v>6</v>
      </c>
      <c r="H29" s="1" t="s">
        <v>9</v>
      </c>
      <c r="I29" s="1" t="s">
        <v>7</v>
      </c>
      <c r="J29" s="1" t="s">
        <v>8</v>
      </c>
    </row>
    <row r="30" spans="1:13" x14ac:dyDescent="0.2">
      <c r="A30" s="1" t="s">
        <v>22</v>
      </c>
      <c r="B30" s="1" t="s">
        <v>47</v>
      </c>
      <c r="C30" s="6"/>
      <c r="E30" s="4"/>
      <c r="F30" s="10" t="e">
        <f t="shared" ref="F30:G32" si="3">D30/C30</f>
        <v>#DIV/0!</v>
      </c>
      <c r="G30" s="11" t="e">
        <f t="shared" si="3"/>
        <v>#DIV/0!</v>
      </c>
      <c r="H30" s="4" t="e">
        <f>E30/(C30/1000)</f>
        <v>#DIV/0!</v>
      </c>
      <c r="I30" s="4"/>
    </row>
    <row r="31" spans="1:13" x14ac:dyDescent="0.2">
      <c r="A31" s="1" t="s">
        <v>23</v>
      </c>
      <c r="B31" s="1" t="s">
        <v>46</v>
      </c>
      <c r="C31" s="6"/>
      <c r="E31" s="4"/>
      <c r="F31" s="10" t="e">
        <f t="shared" si="3"/>
        <v>#DIV/0!</v>
      </c>
      <c r="G31" s="11" t="e">
        <f t="shared" si="3"/>
        <v>#DIV/0!</v>
      </c>
      <c r="H31" s="4" t="e">
        <f>E31/(C31/1000)</f>
        <v>#DIV/0!</v>
      </c>
      <c r="I31" s="4"/>
    </row>
    <row r="32" spans="1:13" x14ac:dyDescent="0.2">
      <c r="A32" s="48" t="s">
        <v>28</v>
      </c>
      <c r="B32" s="48"/>
      <c r="C32" s="44">
        <f>SUM(C30:C31)</f>
        <v>0</v>
      </c>
      <c r="D32" s="44">
        <f>SUM(D30:D31)</f>
        <v>0</v>
      </c>
      <c r="E32" s="49">
        <f>SUM(E30:E31)</f>
        <v>0</v>
      </c>
      <c r="F32" s="50" t="e">
        <f t="shared" si="3"/>
        <v>#DIV/0!</v>
      </c>
      <c r="G32" s="51" t="e">
        <f t="shared" si="3"/>
        <v>#DIV/0!</v>
      </c>
      <c r="H32" s="49" t="e">
        <f>E32/(C32/1000)</f>
        <v>#DIV/0!</v>
      </c>
      <c r="I32" s="49"/>
      <c r="J32" s="48"/>
      <c r="K32" s="48"/>
      <c r="L32" s="48"/>
      <c r="M32" s="48"/>
    </row>
    <row r="33" spans="1:10" x14ac:dyDescent="0.2">
      <c r="C33" s="6"/>
      <c r="D33" s="6"/>
      <c r="E33" s="4"/>
      <c r="F33" s="12"/>
      <c r="G33" s="11"/>
      <c r="H33" s="4"/>
      <c r="I33" s="4"/>
    </row>
    <row r="34" spans="1:10" x14ac:dyDescent="0.2">
      <c r="A34" s="1" t="s">
        <v>43</v>
      </c>
      <c r="C34" s="6">
        <f>+C32+C26</f>
        <v>0</v>
      </c>
      <c r="D34" s="6">
        <f>+D32+D26</f>
        <v>0</v>
      </c>
      <c r="E34" s="4">
        <f>+E32+E26</f>
        <v>0</v>
      </c>
      <c r="F34" s="12" t="e">
        <f>D34/C34</f>
        <v>#DIV/0!</v>
      </c>
      <c r="G34" s="11" t="e">
        <f>E34/D34</f>
        <v>#DIV/0!</v>
      </c>
      <c r="H34" s="4" t="e">
        <f>E34/(C34/1000)</f>
        <v>#DIV/0!</v>
      </c>
      <c r="I34" s="4"/>
    </row>
    <row r="36" spans="1:10" x14ac:dyDescent="0.2">
      <c r="B36" s="1" t="s">
        <v>19</v>
      </c>
      <c r="C36" s="6" t="s">
        <v>20</v>
      </c>
      <c r="D36" s="1" t="s">
        <v>4</v>
      </c>
      <c r="E36" s="4" t="s">
        <v>5</v>
      </c>
      <c r="F36" s="1" t="s">
        <v>3</v>
      </c>
      <c r="G36" s="1" t="s">
        <v>6</v>
      </c>
      <c r="H36" s="1" t="s">
        <v>9</v>
      </c>
      <c r="I36" s="1" t="s">
        <v>7</v>
      </c>
      <c r="J36" s="1" t="s">
        <v>8</v>
      </c>
    </row>
    <row r="37" spans="1:10" x14ac:dyDescent="0.2">
      <c r="A37" s="1" t="s">
        <v>172</v>
      </c>
      <c r="B37" s="1" t="s">
        <v>48</v>
      </c>
      <c r="C37" s="6"/>
      <c r="E37" s="4"/>
      <c r="F37" s="10" t="e">
        <f>D37/C37</f>
        <v>#DIV/0!</v>
      </c>
      <c r="G37" s="11" t="e">
        <f>E37/D37</f>
        <v>#DIV/0!</v>
      </c>
      <c r="H37" s="4" t="e">
        <f>E37/(C37/1000)</f>
        <v>#DIV/0!</v>
      </c>
    </row>
    <row r="38" spans="1:10" x14ac:dyDescent="0.2">
      <c r="A38" s="1" t="s">
        <v>173</v>
      </c>
      <c r="B38" s="1" t="s">
        <v>49</v>
      </c>
      <c r="C38" s="6"/>
      <c r="E38" s="4"/>
      <c r="F38" s="10" t="e">
        <f>D38/C38</f>
        <v>#DIV/0!</v>
      </c>
      <c r="G38" s="11" t="e">
        <f>E38/D38</f>
        <v>#DIV/0!</v>
      </c>
      <c r="H38" s="4" t="e">
        <f>E38/(C38/1000)</f>
        <v>#DIV/0!</v>
      </c>
    </row>
    <row r="40" spans="1:10" x14ac:dyDescent="0.2">
      <c r="A40" s="1" t="s">
        <v>29</v>
      </c>
      <c r="C40" s="3">
        <f>+C38+C37</f>
        <v>0</v>
      </c>
      <c r="D40" s="3">
        <f>+D38+D37</f>
        <v>0</v>
      </c>
      <c r="E40" s="4">
        <f>+E38+E37</f>
        <v>0</v>
      </c>
      <c r="F40" s="10" t="e">
        <f>D40/C40</f>
        <v>#DIV/0!</v>
      </c>
      <c r="G40" s="11" t="e">
        <f>E40/D40</f>
        <v>#DIV/0!</v>
      </c>
      <c r="H40" s="4" t="e">
        <f>E40/(C40/1000)</f>
        <v>#DIV/0!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14" sqref="C14:E16"/>
    </sheetView>
  </sheetViews>
  <sheetFormatPr defaultRowHeight="12.75" x14ac:dyDescent="0.2"/>
  <cols>
    <col min="1" max="1" width="17.85546875" customWidth="1"/>
    <col min="2" max="2" width="16.5703125" customWidth="1"/>
    <col min="3" max="3" width="9.42578125" customWidth="1"/>
    <col min="4" max="4" width="10.5703125" customWidth="1"/>
    <col min="9" max="9" width="6.42578125" customWidth="1"/>
    <col min="10" max="10" width="7.42578125" customWidth="1"/>
  </cols>
  <sheetData>
    <row r="1" spans="1:11" x14ac:dyDescent="0.2">
      <c r="A1" s="1" t="s">
        <v>17</v>
      </c>
      <c r="B1" s="1"/>
      <c r="C1" s="6"/>
      <c r="D1" s="1"/>
      <c r="E1" s="4"/>
      <c r="F1" s="1"/>
      <c r="G1" s="1"/>
      <c r="H1" s="1"/>
      <c r="I1" s="1"/>
      <c r="J1" s="1"/>
      <c r="K1" s="1"/>
    </row>
    <row r="2" spans="1:11" x14ac:dyDescent="0.2">
      <c r="A2" s="7" t="s">
        <v>69</v>
      </c>
      <c r="B2" s="1"/>
      <c r="C2" s="1"/>
      <c r="D2" s="1"/>
      <c r="E2" s="4"/>
      <c r="F2" s="1" t="s">
        <v>187</v>
      </c>
      <c r="G2" s="1"/>
      <c r="H2" s="1"/>
      <c r="I2" s="1"/>
      <c r="J2" s="1"/>
      <c r="K2" s="1"/>
    </row>
    <row r="3" spans="1:11" x14ac:dyDescent="0.2">
      <c r="A3" s="7"/>
      <c r="B3" s="1"/>
      <c r="C3" s="1" t="s">
        <v>186</v>
      </c>
      <c r="D3" s="9"/>
      <c r="E3" s="4"/>
      <c r="F3" s="1"/>
      <c r="G3" s="1"/>
      <c r="H3" s="1"/>
      <c r="I3" s="1"/>
      <c r="J3" s="1"/>
      <c r="K3" s="1"/>
    </row>
    <row r="4" spans="1:11" x14ac:dyDescent="0.2">
      <c r="A4" s="1" t="s">
        <v>174</v>
      </c>
      <c r="B4" s="1"/>
      <c r="C4" s="8"/>
      <c r="D4" s="1"/>
      <c r="E4" s="4"/>
      <c r="F4" s="9"/>
      <c r="G4" s="1"/>
      <c r="H4" s="1"/>
      <c r="I4" s="1"/>
      <c r="J4" s="1"/>
      <c r="K4" s="1"/>
    </row>
    <row r="5" spans="1:11" x14ac:dyDescent="0.2">
      <c r="A5" s="1" t="s">
        <v>18</v>
      </c>
      <c r="B5" s="1" t="s">
        <v>19</v>
      </c>
      <c r="C5" s="6" t="s">
        <v>20</v>
      </c>
      <c r="D5" s="1" t="s">
        <v>4</v>
      </c>
      <c r="E5" s="4" t="s">
        <v>5</v>
      </c>
      <c r="F5" s="1" t="s">
        <v>3</v>
      </c>
      <c r="G5" s="1" t="s">
        <v>6</v>
      </c>
      <c r="H5" s="1" t="s">
        <v>9</v>
      </c>
      <c r="I5" s="1" t="s">
        <v>7</v>
      </c>
      <c r="J5" s="1" t="s">
        <v>8</v>
      </c>
      <c r="K5" s="1" t="s">
        <v>21</v>
      </c>
    </row>
    <row r="6" spans="1:11" x14ac:dyDescent="0.2">
      <c r="A6" s="1" t="s">
        <v>64</v>
      </c>
      <c r="B6" s="1" t="s">
        <v>70</v>
      </c>
      <c r="C6" s="6"/>
      <c r="D6" s="1"/>
      <c r="E6" s="4"/>
      <c r="F6" s="12" t="e">
        <f t="shared" ref="F6:G9" si="0">D6/C6</f>
        <v>#DIV/0!</v>
      </c>
      <c r="G6" s="11" t="e">
        <f t="shared" si="0"/>
        <v>#DIV/0!</v>
      </c>
      <c r="H6" s="4" t="e">
        <f>E6/(C6/1000)</f>
        <v>#DIV/0!</v>
      </c>
      <c r="I6" s="1"/>
      <c r="J6" s="1"/>
      <c r="K6" s="1"/>
    </row>
    <row r="7" spans="1:11" x14ac:dyDescent="0.2">
      <c r="A7" s="1" t="s">
        <v>65</v>
      </c>
      <c r="B7" s="1" t="s">
        <v>71</v>
      </c>
      <c r="C7" s="6"/>
      <c r="D7" s="1"/>
      <c r="E7" s="4"/>
      <c r="F7" s="12" t="e">
        <f t="shared" si="0"/>
        <v>#DIV/0!</v>
      </c>
      <c r="G7" s="11" t="e">
        <f t="shared" si="0"/>
        <v>#DIV/0!</v>
      </c>
      <c r="H7" s="4" t="e">
        <f>E7/(C7/1000)</f>
        <v>#DIV/0!</v>
      </c>
      <c r="I7" s="1"/>
      <c r="J7" s="1"/>
      <c r="K7" s="1"/>
    </row>
    <row r="8" spans="1:11" x14ac:dyDescent="0.2">
      <c r="A8" s="1" t="s">
        <v>66</v>
      </c>
      <c r="B8" s="1" t="s">
        <v>72</v>
      </c>
      <c r="C8" s="6"/>
      <c r="D8" s="1"/>
      <c r="E8" s="4"/>
      <c r="F8" s="12" t="e">
        <f t="shared" si="0"/>
        <v>#DIV/0!</v>
      </c>
      <c r="G8" s="11" t="e">
        <f t="shared" si="0"/>
        <v>#DIV/0!</v>
      </c>
      <c r="H8" s="4" t="e">
        <f>E8/(C8/1000)</f>
        <v>#DIV/0!</v>
      </c>
      <c r="I8" s="1"/>
      <c r="J8" s="1"/>
      <c r="K8" s="1"/>
    </row>
    <row r="9" spans="1:11" x14ac:dyDescent="0.2">
      <c r="A9" s="1" t="s">
        <v>67</v>
      </c>
      <c r="B9" s="1"/>
      <c r="C9" s="6">
        <f>SUM(C6:C8)</f>
        <v>0</v>
      </c>
      <c r="D9" s="6">
        <f>SUM(D6:D8)</f>
        <v>0</v>
      </c>
      <c r="E9" s="4">
        <f>SUM(E6:E8)</f>
        <v>0</v>
      </c>
      <c r="F9" s="12" t="e">
        <f t="shared" si="0"/>
        <v>#DIV/0!</v>
      </c>
      <c r="G9" s="11" t="e">
        <f t="shared" si="0"/>
        <v>#DIV/0!</v>
      </c>
      <c r="H9" s="4" t="e">
        <f>E9/(C9/1000)</f>
        <v>#DIV/0!</v>
      </c>
      <c r="I9" s="4"/>
      <c r="J9" s="1"/>
      <c r="K9" s="11" t="e">
        <f>I9/H9</f>
        <v>#DIV/0!</v>
      </c>
    </row>
    <row r="10" spans="1:11" x14ac:dyDescent="0.2">
      <c r="A10" s="1"/>
      <c r="B10" s="1"/>
      <c r="C10" s="6"/>
      <c r="D10" s="1"/>
      <c r="E10" s="4"/>
      <c r="F10" s="1"/>
      <c r="G10" s="1"/>
      <c r="H10" s="1"/>
      <c r="I10" s="1"/>
      <c r="J10" s="1"/>
      <c r="K10" s="1"/>
    </row>
    <row r="11" spans="1:11" x14ac:dyDescent="0.2">
      <c r="E11" s="13"/>
    </row>
    <row r="12" spans="1:11" x14ac:dyDescent="0.2">
      <c r="A12" s="1" t="s">
        <v>175</v>
      </c>
      <c r="B12" s="1"/>
      <c r="C12" s="8"/>
      <c r="D12" s="1"/>
      <c r="E12" s="4"/>
      <c r="F12" s="9"/>
      <c r="G12" s="1"/>
      <c r="H12" s="1"/>
      <c r="I12" s="1"/>
      <c r="J12" s="1"/>
    </row>
    <row r="13" spans="1:11" x14ac:dyDescent="0.2">
      <c r="A13" s="1" t="s">
        <v>18</v>
      </c>
      <c r="B13" s="1" t="s">
        <v>19</v>
      </c>
      <c r="C13" s="6" t="s">
        <v>20</v>
      </c>
      <c r="D13" s="1" t="s">
        <v>4</v>
      </c>
      <c r="E13" s="4" t="s">
        <v>5</v>
      </c>
      <c r="F13" s="1" t="s">
        <v>3</v>
      </c>
      <c r="G13" s="1" t="s">
        <v>6</v>
      </c>
      <c r="H13" s="1" t="s">
        <v>9</v>
      </c>
      <c r="I13" s="1" t="s">
        <v>7</v>
      </c>
      <c r="J13" s="1" t="s">
        <v>8</v>
      </c>
    </row>
    <row r="14" spans="1:11" x14ac:dyDescent="0.2">
      <c r="A14" s="1" t="s">
        <v>64</v>
      </c>
      <c r="B14" s="1" t="s">
        <v>73</v>
      </c>
      <c r="C14" s="6"/>
      <c r="D14" s="1"/>
      <c r="E14" s="4"/>
      <c r="F14" s="12" t="e">
        <f t="shared" ref="F14:G17" si="1">D14/C14</f>
        <v>#DIV/0!</v>
      </c>
      <c r="G14" s="11" t="e">
        <f t="shared" si="1"/>
        <v>#DIV/0!</v>
      </c>
      <c r="H14" s="4" t="e">
        <f>E14/(C14/1000)</f>
        <v>#DIV/0!</v>
      </c>
      <c r="I14" s="1"/>
      <c r="J14" s="1"/>
    </row>
    <row r="15" spans="1:11" x14ac:dyDescent="0.2">
      <c r="A15" s="1" t="s">
        <v>65</v>
      </c>
      <c r="B15" s="1" t="s">
        <v>74</v>
      </c>
      <c r="C15" s="6"/>
      <c r="D15" s="1"/>
      <c r="E15" s="4"/>
      <c r="F15" s="12" t="e">
        <f t="shared" si="1"/>
        <v>#DIV/0!</v>
      </c>
      <c r="G15" s="11" t="e">
        <f t="shared" si="1"/>
        <v>#DIV/0!</v>
      </c>
      <c r="H15" s="4" t="e">
        <f>E15/(C15/1000)</f>
        <v>#DIV/0!</v>
      </c>
      <c r="I15" s="1"/>
      <c r="J15" s="1"/>
    </row>
    <row r="16" spans="1:11" x14ac:dyDescent="0.2">
      <c r="A16" s="1" t="s">
        <v>66</v>
      </c>
      <c r="B16" s="1" t="s">
        <v>75</v>
      </c>
      <c r="C16" s="6"/>
      <c r="D16" s="1"/>
      <c r="E16" s="4"/>
      <c r="F16" s="12" t="e">
        <f t="shared" si="1"/>
        <v>#DIV/0!</v>
      </c>
      <c r="G16" s="11" t="e">
        <f t="shared" si="1"/>
        <v>#DIV/0!</v>
      </c>
      <c r="H16" s="4" t="e">
        <f>E16/(C16/1000)</f>
        <v>#DIV/0!</v>
      </c>
      <c r="I16" s="1"/>
      <c r="J16" s="1"/>
    </row>
    <row r="17" spans="1:10" x14ac:dyDescent="0.2">
      <c r="A17" s="1" t="s">
        <v>68</v>
      </c>
      <c r="B17" s="1"/>
      <c r="C17" s="6">
        <f>SUM(C14:C16)</f>
        <v>0</v>
      </c>
      <c r="D17" s="6">
        <f>SUM(D14:D16)</f>
        <v>0</v>
      </c>
      <c r="E17" s="14">
        <f>SUM(E14:E16)</f>
        <v>0</v>
      </c>
      <c r="F17" s="12" t="e">
        <f t="shared" si="1"/>
        <v>#DIV/0!</v>
      </c>
      <c r="G17" s="11" t="e">
        <f t="shared" si="1"/>
        <v>#DIV/0!</v>
      </c>
      <c r="H17" s="4" t="e">
        <f>E17/(C17/1000)</f>
        <v>#DIV/0!</v>
      </c>
      <c r="I17" s="1"/>
      <c r="J17" s="1"/>
    </row>
    <row r="18" spans="1:10" x14ac:dyDescent="0.2">
      <c r="A18" s="1"/>
      <c r="B18" s="1"/>
      <c r="C18" s="6"/>
      <c r="D18" s="1"/>
      <c r="E18" s="4"/>
      <c r="F18" s="1"/>
      <c r="G18" s="1"/>
      <c r="H18" s="1"/>
      <c r="I18" s="1"/>
      <c r="J18" s="1"/>
    </row>
    <row r="19" spans="1:10" x14ac:dyDescent="0.2">
      <c r="E19" s="13"/>
    </row>
    <row r="20" spans="1:10" x14ac:dyDescent="0.2">
      <c r="A20" s="1"/>
      <c r="C20" s="6"/>
      <c r="D20" s="6"/>
      <c r="E20" s="4"/>
      <c r="F20" s="12"/>
      <c r="G20" s="11"/>
      <c r="H20" s="4"/>
    </row>
    <row r="21" spans="1:10" x14ac:dyDescent="0.2">
      <c r="E21" s="13"/>
    </row>
    <row r="22" spans="1:10" x14ac:dyDescent="0.2">
      <c r="E22" s="13"/>
    </row>
    <row r="23" spans="1:10" x14ac:dyDescent="0.2">
      <c r="E23" s="13"/>
    </row>
  </sheetData>
  <phoneticPr fontId="3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L7" sqref="L7"/>
    </sheetView>
  </sheetViews>
  <sheetFormatPr defaultRowHeight="12.75" x14ac:dyDescent="0.2"/>
  <cols>
    <col min="1" max="1" width="21.7109375" customWidth="1"/>
    <col min="2" max="2" width="15.28515625" customWidth="1"/>
    <col min="9" max="9" width="6" customWidth="1"/>
    <col min="10" max="10" width="8.140625" customWidth="1"/>
  </cols>
  <sheetData>
    <row r="1" spans="1:11" x14ac:dyDescent="0.2">
      <c r="A1" s="1" t="s">
        <v>17</v>
      </c>
      <c r="B1" s="1"/>
      <c r="C1" s="6"/>
      <c r="D1" s="1"/>
      <c r="E1" s="1"/>
      <c r="F1" s="1"/>
      <c r="G1" s="1"/>
      <c r="H1" s="1"/>
      <c r="I1" s="1"/>
      <c r="J1" s="1"/>
      <c r="K1" s="1"/>
    </row>
    <row r="2" spans="1:11" x14ac:dyDescent="0.2">
      <c r="A2" s="7" t="s">
        <v>56</v>
      </c>
      <c r="B2" s="1"/>
      <c r="C2" s="1"/>
      <c r="D2" s="1"/>
      <c r="E2" s="1"/>
      <c r="F2" s="1" t="s">
        <v>187</v>
      </c>
      <c r="G2" s="1"/>
      <c r="H2" s="1"/>
      <c r="I2" s="1"/>
      <c r="J2" s="1"/>
      <c r="K2" s="1"/>
    </row>
    <row r="3" spans="1:11" x14ac:dyDescent="0.2">
      <c r="A3" s="7"/>
      <c r="B3" s="1"/>
      <c r="C3" s="9" t="s">
        <v>188</v>
      </c>
      <c r="D3" s="1"/>
      <c r="E3" s="1"/>
      <c r="F3" s="1"/>
      <c r="G3" s="1"/>
      <c r="H3" s="1"/>
      <c r="I3" s="1"/>
      <c r="J3" s="1"/>
      <c r="K3" s="1"/>
    </row>
    <row r="4" spans="1:11" x14ac:dyDescent="0.2">
      <c r="A4" s="1" t="s">
        <v>185</v>
      </c>
      <c r="B4" s="1"/>
      <c r="C4" s="8"/>
      <c r="D4" s="1"/>
      <c r="E4" s="1"/>
      <c r="F4" s="9"/>
      <c r="G4" s="1"/>
      <c r="H4" s="1"/>
      <c r="I4" s="1"/>
      <c r="J4" s="1"/>
      <c r="K4" s="1"/>
    </row>
    <row r="5" spans="1:11" x14ac:dyDescent="0.2">
      <c r="A5" s="1" t="s">
        <v>18</v>
      </c>
      <c r="B5" s="1" t="s">
        <v>19</v>
      </c>
      <c r="C5" s="6" t="s">
        <v>20</v>
      </c>
      <c r="D5" s="1" t="s">
        <v>4</v>
      </c>
      <c r="E5" s="1" t="s">
        <v>5</v>
      </c>
      <c r="F5" s="1" t="s">
        <v>3</v>
      </c>
      <c r="G5" s="1" t="s">
        <v>6</v>
      </c>
      <c r="H5" s="1" t="s">
        <v>9</v>
      </c>
      <c r="I5" s="1" t="s">
        <v>7</v>
      </c>
      <c r="J5" s="1" t="s">
        <v>8</v>
      </c>
      <c r="K5" s="1" t="s">
        <v>21</v>
      </c>
    </row>
    <row r="6" spans="1:11" x14ac:dyDescent="0.2">
      <c r="A6" s="1" t="s">
        <v>50</v>
      </c>
      <c r="B6" s="1" t="s">
        <v>59</v>
      </c>
      <c r="C6" s="6"/>
      <c r="D6" s="6"/>
      <c r="E6" s="4"/>
      <c r="F6" s="12" t="e">
        <f>D6/C6</f>
        <v>#DIV/0!</v>
      </c>
      <c r="G6" s="11" t="e">
        <f>E6/D6</f>
        <v>#DIV/0!</v>
      </c>
      <c r="H6" s="4" t="e">
        <f>E6/(C6/1000)</f>
        <v>#DIV/0!</v>
      </c>
      <c r="I6" s="4"/>
      <c r="J6" s="1"/>
      <c r="K6" s="11" t="e">
        <f>I6/H6</f>
        <v>#DIV/0!</v>
      </c>
    </row>
    <row r="7" spans="1:11" x14ac:dyDescent="0.2">
      <c r="A7" s="1"/>
      <c r="B7" s="1"/>
      <c r="C7" s="6"/>
      <c r="D7" s="1"/>
      <c r="E7" s="4"/>
      <c r="F7" s="1"/>
      <c r="G7" s="1"/>
      <c r="H7" s="1"/>
      <c r="I7" s="1"/>
      <c r="J7" s="1"/>
      <c r="K7" s="1"/>
    </row>
    <row r="8" spans="1:11" x14ac:dyDescent="0.2">
      <c r="A8" s="1" t="s">
        <v>181</v>
      </c>
      <c r="B8" s="1"/>
      <c r="C8" s="1"/>
      <c r="D8" s="1"/>
      <c r="E8" s="4"/>
      <c r="F8" s="9"/>
      <c r="G8" s="1"/>
      <c r="H8" s="1"/>
      <c r="I8" s="1"/>
      <c r="J8" s="1"/>
      <c r="K8" s="1"/>
    </row>
    <row r="9" spans="1:11" x14ac:dyDescent="0.2">
      <c r="A9" s="1" t="s">
        <v>18</v>
      </c>
      <c r="B9" s="1" t="s">
        <v>19</v>
      </c>
      <c r="C9" s="6" t="s">
        <v>20</v>
      </c>
      <c r="D9" s="1" t="s">
        <v>4</v>
      </c>
      <c r="E9" s="4" t="s">
        <v>5</v>
      </c>
      <c r="F9" s="1" t="s">
        <v>3</v>
      </c>
      <c r="G9" s="1" t="s">
        <v>6</v>
      </c>
      <c r="H9" s="1" t="s">
        <v>9</v>
      </c>
      <c r="I9" s="1" t="s">
        <v>7</v>
      </c>
      <c r="J9" s="1" t="s">
        <v>8</v>
      </c>
      <c r="K9" s="1" t="s">
        <v>21</v>
      </c>
    </row>
    <row r="10" spans="1:11" x14ac:dyDescent="0.2">
      <c r="A10" s="1" t="s">
        <v>51</v>
      </c>
      <c r="B10" s="1" t="s">
        <v>60</v>
      </c>
      <c r="C10" s="6"/>
      <c r="D10" s="6"/>
      <c r="E10" s="4"/>
      <c r="F10" s="12" t="e">
        <f>D10/C10</f>
        <v>#DIV/0!</v>
      </c>
      <c r="G10" s="11" t="e">
        <f>E10/D10</f>
        <v>#DIV/0!</v>
      </c>
      <c r="H10" s="4" t="e">
        <f>E10/(C10/1000)</f>
        <v>#DIV/0!</v>
      </c>
      <c r="I10" s="4"/>
      <c r="J10" s="1"/>
      <c r="K10" s="11" t="e">
        <f>I10/H10</f>
        <v>#DIV/0!</v>
      </c>
    </row>
    <row r="12" spans="1:11" x14ac:dyDescent="0.2">
      <c r="A12" s="1" t="s">
        <v>52</v>
      </c>
      <c r="C12" s="6">
        <f>+C10+C6</f>
        <v>0</v>
      </c>
      <c r="D12" s="6">
        <f>+D10+D6</f>
        <v>0</v>
      </c>
      <c r="E12" s="4">
        <f>+E10+E6</f>
        <v>0</v>
      </c>
      <c r="F12" s="12" t="e">
        <f>D12/C12</f>
        <v>#DIV/0!</v>
      </c>
      <c r="G12" s="11" t="e">
        <f>E12/D12</f>
        <v>#DIV/0!</v>
      </c>
      <c r="H12" s="4" t="e">
        <f>E12/(C12/1000)</f>
        <v>#DIV/0!</v>
      </c>
    </row>
    <row r="15" spans="1:11" x14ac:dyDescent="0.2">
      <c r="A15" s="1" t="s">
        <v>57</v>
      </c>
      <c r="B15" s="1"/>
      <c r="C15" s="8"/>
      <c r="D15" s="1"/>
      <c r="E15" s="1"/>
      <c r="F15" s="9"/>
      <c r="G15" s="1"/>
      <c r="H15" s="1"/>
      <c r="I15" s="1"/>
      <c r="J15" s="1"/>
    </row>
    <row r="16" spans="1:11" x14ac:dyDescent="0.2">
      <c r="A16" s="1" t="s">
        <v>18</v>
      </c>
      <c r="B16" s="1" t="s">
        <v>19</v>
      </c>
      <c r="C16" s="6" t="s">
        <v>20</v>
      </c>
      <c r="D16" s="1" t="s">
        <v>4</v>
      </c>
      <c r="E16" s="1" t="s">
        <v>5</v>
      </c>
      <c r="F16" s="1" t="s">
        <v>3</v>
      </c>
      <c r="G16" s="1" t="s">
        <v>6</v>
      </c>
      <c r="H16" s="1" t="s">
        <v>9</v>
      </c>
      <c r="I16" s="1" t="s">
        <v>7</v>
      </c>
      <c r="J16" s="1" t="s">
        <v>8</v>
      </c>
    </row>
    <row r="17" spans="1:10" x14ac:dyDescent="0.2">
      <c r="A17" s="1" t="s">
        <v>53</v>
      </c>
      <c r="B17" s="1" t="s">
        <v>62</v>
      </c>
      <c r="C17" s="6"/>
      <c r="D17" s="6"/>
      <c r="E17" s="4"/>
      <c r="F17" s="12" t="e">
        <f>D17/C17</f>
        <v>#DIV/0!</v>
      </c>
      <c r="G17" s="11" t="e">
        <f>E17/D17</f>
        <v>#DIV/0!</v>
      </c>
      <c r="H17" s="4" t="e">
        <f>E17/(C17/1000)</f>
        <v>#DIV/0!</v>
      </c>
      <c r="I17" s="4"/>
      <c r="J17" s="1"/>
    </row>
    <row r="18" spans="1:10" x14ac:dyDescent="0.2">
      <c r="A18" s="1"/>
      <c r="B18" s="1"/>
      <c r="C18" s="6"/>
      <c r="D18" s="1"/>
      <c r="E18" s="4"/>
      <c r="F18" s="1"/>
      <c r="G18" s="1"/>
      <c r="H18" s="1"/>
      <c r="I18" s="1"/>
      <c r="J18" s="1"/>
    </row>
    <row r="19" spans="1:10" x14ac:dyDescent="0.2">
      <c r="A19" s="1" t="s">
        <v>58</v>
      </c>
      <c r="B19" s="1"/>
      <c r="C19" s="1" t="s">
        <v>61</v>
      </c>
      <c r="D19" s="1"/>
      <c r="E19" s="4"/>
      <c r="F19" s="9"/>
      <c r="G19" s="1"/>
      <c r="H19" s="1"/>
      <c r="I19" s="1"/>
      <c r="J19" s="1"/>
    </row>
    <row r="20" spans="1:10" x14ac:dyDescent="0.2">
      <c r="A20" s="1" t="s">
        <v>18</v>
      </c>
      <c r="B20" s="1" t="s">
        <v>19</v>
      </c>
      <c r="C20" s="6" t="s">
        <v>20</v>
      </c>
      <c r="D20" s="1" t="s">
        <v>4</v>
      </c>
      <c r="E20" s="4" t="s">
        <v>5</v>
      </c>
      <c r="F20" s="1" t="s">
        <v>3</v>
      </c>
      <c r="G20" s="1" t="s">
        <v>6</v>
      </c>
      <c r="H20" s="1" t="s">
        <v>9</v>
      </c>
      <c r="I20" s="1" t="s">
        <v>7</v>
      </c>
      <c r="J20" s="1" t="s">
        <v>8</v>
      </c>
    </row>
    <row r="21" spans="1:10" x14ac:dyDescent="0.2">
      <c r="A21" s="1" t="s">
        <v>54</v>
      </c>
      <c r="B21" s="1" t="s">
        <v>63</v>
      </c>
      <c r="C21" s="6"/>
      <c r="D21" s="6"/>
      <c r="E21" s="4"/>
      <c r="F21" s="12" t="e">
        <f>D21/C21</f>
        <v>#DIV/0!</v>
      </c>
      <c r="G21" s="11" t="e">
        <f>E21/D21</f>
        <v>#DIV/0!</v>
      </c>
      <c r="H21" s="4" t="e">
        <f>E21/(C21/1000)</f>
        <v>#DIV/0!</v>
      </c>
      <c r="I21" s="4"/>
      <c r="J21" s="1"/>
    </row>
    <row r="23" spans="1:10" x14ac:dyDescent="0.2">
      <c r="A23" s="1" t="s">
        <v>55</v>
      </c>
      <c r="C23" s="6">
        <f>+C21+C17</f>
        <v>0</v>
      </c>
      <c r="D23" s="6">
        <f>+D21+D17</f>
        <v>0</v>
      </c>
      <c r="E23" s="4">
        <f>+E21+E17</f>
        <v>0</v>
      </c>
      <c r="F23" s="12" t="e">
        <f>D23/C23</f>
        <v>#DIV/0!</v>
      </c>
      <c r="G23" s="11" t="e">
        <f>E23/D23</f>
        <v>#DIV/0!</v>
      </c>
      <c r="H23" s="4" t="e">
        <f>E23/(C23/1000)</f>
        <v>#DIV/0!</v>
      </c>
    </row>
    <row r="26" spans="1:10" x14ac:dyDescent="0.2">
      <c r="A26" s="1"/>
      <c r="B26" s="1"/>
      <c r="C26" s="1"/>
      <c r="D26" s="1"/>
      <c r="E26" s="1"/>
      <c r="F26" s="9"/>
      <c r="G26" s="1"/>
      <c r="H26" s="1"/>
      <c r="I26" s="1"/>
      <c r="J26" s="1"/>
    </row>
    <row r="27" spans="1:10" x14ac:dyDescent="0.2">
      <c r="A27" s="1"/>
      <c r="B27" s="1"/>
      <c r="C27" s="6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6"/>
      <c r="D28" s="6"/>
      <c r="E28" s="4"/>
      <c r="F28" s="12"/>
      <c r="G28" s="11"/>
      <c r="H28" s="4"/>
      <c r="I28" s="4"/>
      <c r="J28" s="1"/>
    </row>
    <row r="29" spans="1:10" x14ac:dyDescent="0.2">
      <c r="A29" s="1"/>
      <c r="B29" s="1"/>
      <c r="C29" s="6"/>
      <c r="D29" s="1"/>
      <c r="E29" s="4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4"/>
      <c r="F30" s="9"/>
      <c r="G30" s="1"/>
      <c r="H30" s="1"/>
      <c r="I30" s="1"/>
      <c r="J30" s="1"/>
    </row>
    <row r="31" spans="1:10" x14ac:dyDescent="0.2">
      <c r="A31" s="1"/>
      <c r="B31" s="1"/>
      <c r="C31" s="6"/>
      <c r="D31" s="1"/>
      <c r="E31" s="4"/>
      <c r="F31" s="1"/>
      <c r="G31" s="1"/>
      <c r="H31" s="1"/>
      <c r="I31" s="1"/>
      <c r="J31" s="1"/>
    </row>
    <row r="32" spans="1:10" x14ac:dyDescent="0.2">
      <c r="A32" s="1"/>
      <c r="B32" s="1"/>
      <c r="C32" s="6"/>
      <c r="D32" s="6"/>
      <c r="E32" s="4"/>
      <c r="F32" s="12"/>
      <c r="G32" s="11"/>
      <c r="H32" s="4"/>
      <c r="I32" s="4"/>
      <c r="J32" s="1"/>
    </row>
    <row r="34" spans="1:8" x14ac:dyDescent="0.2">
      <c r="A34" s="1"/>
      <c r="C34" s="6"/>
      <c r="D34" s="6"/>
      <c r="E34" s="4"/>
      <c r="F34" s="12"/>
      <c r="G34" s="11"/>
      <c r="H34" s="4"/>
    </row>
  </sheetData>
  <phoneticPr fontId="3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Template</vt:lpstr>
      <vt:lpstr>SAMPLE</vt:lpstr>
      <vt:lpstr>AMA0809</vt:lpstr>
      <vt:lpstr>AML0809</vt:lpstr>
      <vt:lpstr>AMQ0809</vt:lpstr>
      <vt:lpstr>mid level FY09</vt:lpstr>
      <vt:lpstr>AMB</vt:lpstr>
      <vt:lpstr>AMA</vt:lpstr>
      <vt:lpstr>AML</vt:lpstr>
      <vt:lpstr>AMQ</vt:lpstr>
      <vt:lpstr>SAMPLE!Print_Area</vt:lpstr>
      <vt:lpstr>Template!Print_Area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Kennedy Associates</dc:creator>
  <cp:lastModifiedBy>Andrew Leitch</cp:lastModifiedBy>
  <cp:lastPrinted>2015-07-01T23:16:07Z</cp:lastPrinted>
  <dcterms:created xsi:type="dcterms:W3CDTF">1999-01-31T23:32:39Z</dcterms:created>
  <dcterms:modified xsi:type="dcterms:W3CDTF">2017-03-06T20:13:42Z</dcterms:modified>
</cp:coreProperties>
</file>